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externalReferences>
    <externalReference r:id="rId4"/>
  </externalReference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<sst xmlns="http://schemas.openxmlformats.org/spreadsheetml/2006/main" count="692" uniqueCount="523">
  <si>
    <t>000  0709  0000000  000  310</t>
  </si>
  <si>
    <t>000  0700  0000000  000  220</t>
  </si>
  <si>
    <t>000  0500  0000000  000  200</t>
  </si>
  <si>
    <t>000  0100  0000000  000  200</t>
  </si>
  <si>
    <t>8,326</t>
  </si>
  <si>
    <t>5,1</t>
  </si>
  <si>
    <t>000  0412  0000000  000  251</t>
  </si>
  <si>
    <t>000  0200  0000000  000  210</t>
  </si>
  <si>
    <t>6,10</t>
  </si>
  <si>
    <t>3,115</t>
  </si>
  <si>
    <t>000  1100  0000000  000  251</t>
  </si>
  <si>
    <t>8,328</t>
  </si>
  <si>
    <t>000  0801  0000000  000  220</t>
  </si>
  <si>
    <t>000  0500  0000000  000  240</t>
  </si>
  <si>
    <t>2,4</t>
  </si>
  <si>
    <t>000 500 001</t>
  </si>
  <si>
    <t>000  0203  0000000  000  220</t>
  </si>
  <si>
    <t>3,2</t>
  </si>
  <si>
    <t>Остатки на начало отчетного периода</t>
  </si>
  <si>
    <t>500,2</t>
  </si>
  <si>
    <t>8,343</t>
  </si>
  <si>
    <t>9,44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</si>
  <si>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</si>
  <si>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</si>
  <si>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</si>
  <si>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</si>
  <si>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8,33</t>
  </si>
  <si>
    <t>3,134</t>
  </si>
  <si>
    <t>000  0707  0000000  000  200</t>
  </si>
  <si>
    <t>000  0400  0000000  000  251</t>
  </si>
  <si>
    <t>8,39</t>
  </si>
  <si>
    <t>000  0104  0000000  000  290</t>
  </si>
  <si>
    <t>500,6</t>
  </si>
  <si>
    <t>12  12 Консолидированный Исполнено</t>
  </si>
  <si>
    <t>000 500 005</t>
  </si>
  <si>
    <t>000  0701  0000000  000  211</t>
  </si>
  <si>
    <t>000  0203  0000000  000  224</t>
  </si>
  <si>
    <t>5,441</t>
  </si>
  <si>
    <t>3,6</t>
  </si>
  <si>
    <t>2,152</t>
  </si>
  <si>
    <t>11,1</t>
  </si>
  <si>
    <t>3,8</t>
  </si>
  <si>
    <t>Молодежная политика и оздоровление детей</t>
  </si>
  <si>
    <t>000  0800  0000000  000  211</t>
  </si>
  <si>
    <t>Национальная безопасность и правоохранительная деятельность</t>
  </si>
  <si>
    <t>000  1000  0000000  000  200</t>
  </si>
  <si>
    <t>000  0100  0000000  000  221</t>
  </si>
  <si>
    <t>8,37</t>
  </si>
  <si>
    <t>9,40</t>
  </si>
  <si>
    <t>Расходы</t>
  </si>
  <si>
    <t>000  0709  0000000  000  000</t>
  </si>
  <si>
    <t>000  0309  0000000  000  000</t>
  </si>
  <si>
    <t>6,107</t>
  </si>
  <si>
    <t>000  0104  0000000  000  210</t>
  </si>
  <si>
    <t>9,65</t>
  </si>
  <si>
    <t>Пособия по социальной помощи населению</t>
  </si>
  <si>
    <t>8,322</t>
  </si>
  <si>
    <t>8,12</t>
  </si>
  <si>
    <t>3,111</t>
  </si>
  <si>
    <t>Начисления на выплаты по оплате труда</t>
  </si>
  <si>
    <t>000  1102  0000000  000  250</t>
  </si>
  <si>
    <t>000  0801  0000000  000  224</t>
  </si>
  <si>
    <t>Безвозмездные перечисления организациям</t>
  </si>
  <si>
    <t>000  1004  0000000  000  000</t>
  </si>
  <si>
    <t>9,46</t>
  </si>
  <si>
    <t>000  0709  0000000  000  231</t>
  </si>
  <si>
    <t>2,8</t>
  </si>
  <si>
    <t>2,6</t>
  </si>
  <si>
    <t>17  17 Городские и сельские поселения Исполнено</t>
  </si>
  <si>
    <t>9,48</t>
  </si>
  <si>
    <t>8,247</t>
  </si>
  <si>
    <t>6,37</t>
  </si>
  <si>
    <t>000 500 003</t>
  </si>
  <si>
    <t>000  0203  0000000  000  222</t>
  </si>
  <si>
    <t>2,154</t>
  </si>
  <si>
    <t>8,341</t>
  </si>
  <si>
    <t>6,12</t>
  </si>
  <si>
    <t>11,106</t>
  </si>
  <si>
    <t>5,20</t>
  </si>
  <si>
    <t>000  0801  0000000  000  222</t>
  </si>
  <si>
    <t>000  0505  0000000  000  300</t>
  </si>
  <si>
    <t>000  0501  0000000  000  000</t>
  </si>
  <si>
    <t>2,171</t>
  </si>
  <si>
    <t>000  0200  0000000  000  000</t>
  </si>
  <si>
    <t>6,52</t>
  </si>
  <si>
    <t>000  0104  0000000  000  310</t>
  </si>
  <si>
    <t>8,324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</si>
  <si>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</si>
  <si>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</si>
  <si>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</si>
  <si>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</si>
  <si>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</si>
  <si>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</si>
  <si>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</si>
  <si>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</si>
  <si>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</si>
  <si>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</si>
  <si>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000  0501  0000000  000  310</t>
  </si>
  <si>
    <t>№ листа / № строки</t>
  </si>
  <si>
    <t>000  0801  0000000  000  226</t>
  </si>
  <si>
    <t>000  0709  0000000  000  250</t>
  </si>
  <si>
    <t>000  0309  0000000  000  250</t>
  </si>
  <si>
    <t>000  1102  0000000  000  000</t>
  </si>
  <si>
    <t>11,142</t>
  </si>
  <si>
    <t>2,29</t>
  </si>
  <si>
    <t>000  0700  0000000  000  226</t>
  </si>
  <si>
    <t>000  0500  0000000  000  300</t>
  </si>
  <si>
    <t>000  0104  0000000  000  000</t>
  </si>
  <si>
    <t>000  0100  0000000  000  300</t>
  </si>
  <si>
    <t>9,29</t>
  </si>
  <si>
    <t>4,1</t>
  </si>
  <si>
    <t>Безвозмездные перечисления бюджетам</t>
  </si>
  <si>
    <t>000  0104  0000000  000  212</t>
  </si>
  <si>
    <t>6,18</t>
  </si>
  <si>
    <t>3,10</t>
  </si>
  <si>
    <t>8,10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</si>
  <si>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</si>
  <si>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</si>
  <si>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</si>
  <si>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</si>
  <si>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</si>
  <si>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</si>
  <si>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9,42</t>
  </si>
  <si>
    <t>3,138</t>
  </si>
  <si>
    <t>Оплата работ, услуг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</si>
  <si>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</si>
  <si>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</si>
  <si>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2,2</t>
  </si>
  <si>
    <t>500,4</t>
  </si>
  <si>
    <t>8,345</t>
  </si>
  <si>
    <t>000  0709  0000000  000  290</t>
  </si>
  <si>
    <t>000  0701  0000000  000  213</t>
  </si>
  <si>
    <t>3,4</t>
  </si>
  <si>
    <t>2,150</t>
  </si>
  <si>
    <t>000  0800  0000000  000  220</t>
  </si>
  <si>
    <t>000  0501  0000000  000  240</t>
  </si>
  <si>
    <t>8,48</t>
  </si>
  <si>
    <t>Социальное обеспечение</t>
  </si>
  <si>
    <t>000  0709  0000000  000  300</t>
  </si>
  <si>
    <t>000  0200  0000000  000  200</t>
  </si>
  <si>
    <t>4,336</t>
  </si>
  <si>
    <t>000  0100  0000000  000  210</t>
  </si>
  <si>
    <t>8,336</t>
  </si>
  <si>
    <t>000  0501  0000000  000  200</t>
  </si>
  <si>
    <t>000  0709  0000000  000  340</t>
  </si>
  <si>
    <t>000  0701  0000000  000  220</t>
  </si>
  <si>
    <t>Прочие выплаты</t>
  </si>
  <si>
    <t>2,31</t>
  </si>
  <si>
    <t>8,5</t>
  </si>
  <si>
    <t>6,176</t>
  </si>
  <si>
    <t>11,131</t>
  </si>
  <si>
    <t>000  0709  0000000  000  263</t>
  </si>
  <si>
    <t>000  0503  0000000  000  220</t>
  </si>
  <si>
    <t>9,3</t>
  </si>
  <si>
    <t>8,63</t>
  </si>
  <si>
    <t>2,14</t>
  </si>
  <si>
    <t>Безвозмездные перечисления организациям, за исключением государственных и муниципальных организаций</t>
  </si>
  <si>
    <t>000  0100  0000000  000  290</t>
  </si>
  <si>
    <t>6,138</t>
  </si>
  <si>
    <t>2,146</t>
  </si>
  <si>
    <t>4  4 Суммы, подлежащие исключению Консолид. План на год</t>
  </si>
  <si>
    <t>6,65</t>
  </si>
  <si>
    <t>4,20</t>
  </si>
  <si>
    <t>2,148</t>
  </si>
  <si>
    <t>12,1</t>
  </si>
  <si>
    <t>000  1004  0000000  000  200</t>
  </si>
  <si>
    <t>000  0104  0000000  000  221</t>
  </si>
  <si>
    <t>11,24</t>
  </si>
  <si>
    <t>8,29</t>
  </si>
  <si>
    <t>000  0700  0000000  000  251</t>
  </si>
  <si>
    <t>000  0300  0000000  000  251</t>
  </si>
  <si>
    <t>8,1</t>
  </si>
  <si>
    <t>3,29</t>
  </si>
  <si>
    <t>9,10</t>
  </si>
  <si>
    <t>2,142</t>
  </si>
  <si>
    <t>8  8 Городские и сельские поселения План на год</t>
  </si>
  <si>
    <t>Образование</t>
  </si>
  <si>
    <t>000  0801  0000000  000  211</t>
  </si>
  <si>
    <t>9,7</t>
  </si>
  <si>
    <t>2,10</t>
  </si>
  <si>
    <t>Социальное обеспечение населения</t>
  </si>
  <si>
    <t>000  0707  0000000  000  250</t>
  </si>
  <si>
    <t>9,9</t>
  </si>
  <si>
    <t>000  0700  0000000  000  211</t>
  </si>
  <si>
    <t>000  0200  0000000  000  221</t>
  </si>
  <si>
    <t>000  0104  0000000  000  225</t>
  </si>
  <si>
    <t>4,317</t>
  </si>
  <si>
    <t>8,317</t>
  </si>
  <si>
    <t>6,117</t>
  </si>
  <si>
    <t>2,169</t>
  </si>
  <si>
    <t>000  0800  0000000  000  224</t>
  </si>
  <si>
    <t>000  1102  0000000  000  200</t>
  </si>
  <si>
    <t>000  1003  0000000  000  260</t>
  </si>
  <si>
    <t>8,332</t>
  </si>
  <si>
    <t>000  0104  0000000  000  200</t>
  </si>
  <si>
    <t>6,1</t>
  </si>
  <si>
    <t>Расходы бюджета - отчет</t>
  </si>
  <si>
    <t>000  0709  0000000  000  242</t>
  </si>
  <si>
    <t>8,42</t>
  </si>
  <si>
    <t>000  0203  0000000  000  211</t>
  </si>
  <si>
    <t>6,134</t>
  </si>
  <si>
    <t>000  0709  0000000  000  221</t>
  </si>
  <si>
    <t>8,21</t>
  </si>
  <si>
    <t>Обслуживание государственного (муниципального) долга</t>
  </si>
  <si>
    <t>000  0104  0000000  000  223</t>
  </si>
  <si>
    <t>6,29</t>
  </si>
  <si>
    <t>Жилищное хозяйство</t>
  </si>
  <si>
    <t>8,7</t>
  </si>
  <si>
    <t>000  0709  0000000  000  261</t>
  </si>
  <si>
    <t>000  0503  0000000  000  222</t>
  </si>
  <si>
    <t>9,1</t>
  </si>
  <si>
    <t>2,144</t>
  </si>
  <si>
    <t>000  0104  0000000  000  340</t>
  </si>
  <si>
    <t>Мобилизационная и вневойсковая подготовка</t>
  </si>
  <si>
    <t>6,9</t>
  </si>
  <si>
    <t>3,107</t>
  </si>
  <si>
    <t>Национальная экономика</t>
  </si>
  <si>
    <t>9,33</t>
  </si>
  <si>
    <t>000  0505  0000000  000  310</t>
  </si>
  <si>
    <t>000  0800  0000000  000  222</t>
  </si>
  <si>
    <t>000  0500  0000000  000  000</t>
  </si>
  <si>
    <t>000  0104  0000000  000  300</t>
  </si>
  <si>
    <t>000  0100  0000000  000  000</t>
  </si>
  <si>
    <t>12,90</t>
  </si>
  <si>
    <t>6,205</t>
  </si>
  <si>
    <t>6,7</t>
  </si>
  <si>
    <t>3,109</t>
  </si>
  <si>
    <t>000  0100  0000000  000  212</t>
  </si>
  <si>
    <t>8,334</t>
  </si>
  <si>
    <t>Транспортные услуги</t>
  </si>
  <si>
    <t>000  0200  0000000  000  340</t>
  </si>
  <si>
    <t>000  0709  0000000  000  240</t>
  </si>
  <si>
    <t>8,40</t>
  </si>
  <si>
    <t>000  0701  0000000  000  226</t>
  </si>
  <si>
    <t>000  0505  0000000  000  000</t>
  </si>
  <si>
    <t>000  0501  0000000  000  300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</si>
  <si>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</si>
  <si>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</si>
  <si>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</si>
  <si>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</si>
  <si>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</si>
  <si>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</si>
  <si>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</si>
  <si>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</si>
  <si>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</si>
  <si>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000  1003  0000000  000  262</t>
  </si>
  <si>
    <t>000  0709  0000000  000  200</t>
  </si>
  <si>
    <t>000  0309  0000000  000  200</t>
  </si>
  <si>
    <t>8,330</t>
  </si>
  <si>
    <t>000  1000  0000000  000  000</t>
  </si>
  <si>
    <t>000  0700  0000000  000  213</t>
  </si>
  <si>
    <t>000  0200  0000000  000  223</t>
  </si>
  <si>
    <t>000  0709  0000000  000  225</t>
  </si>
  <si>
    <t>11,26</t>
  </si>
  <si>
    <t>8,3</t>
  </si>
  <si>
    <t>9,12</t>
  </si>
  <si>
    <t>000  0801  0000000  000  213</t>
  </si>
  <si>
    <t>000  0707  0000000  000  000</t>
  </si>
  <si>
    <t>000  0503  0000000  000  226</t>
  </si>
  <si>
    <t>9,5</t>
  </si>
  <si>
    <t>2,12</t>
  </si>
  <si>
    <t>3  3 Консолидированный  План на год</t>
  </si>
  <si>
    <t>000  0500  0000000  000  220</t>
  </si>
  <si>
    <t>000  0100  0000000  000  220</t>
  </si>
  <si>
    <t>8,36</t>
  </si>
  <si>
    <t>9,41</t>
  </si>
  <si>
    <t>000  0700  0000000  000  200</t>
  </si>
  <si>
    <t>000  0300  0000000  000  200</t>
  </si>
  <si>
    <t>3,9</t>
  </si>
  <si>
    <t>000  0800  0000000  000  210</t>
  </si>
  <si>
    <t>11,164</t>
  </si>
  <si>
    <t>8,348</t>
  </si>
  <si>
    <t>000  0801  0000000  000  200</t>
  </si>
  <si>
    <t>000 500 004</t>
  </si>
  <si>
    <t>000  0701  0000000  000  210</t>
  </si>
  <si>
    <t>5,440</t>
  </si>
  <si>
    <t>3,7</t>
  </si>
  <si>
    <t>2,153</t>
  </si>
  <si>
    <t>Арендная плата за пользование имуществом</t>
  </si>
  <si>
    <t>6,30</t>
  </si>
  <si>
    <t>Охрана семьи и детства</t>
  </si>
  <si>
    <t>000  0400  0000000  000  250</t>
  </si>
  <si>
    <t>8,38</t>
  </si>
  <si>
    <t>2,1</t>
  </si>
  <si>
    <t>000  0203  0000000  000  200</t>
  </si>
  <si>
    <t>000  1102  0000000  000  251</t>
  </si>
  <si>
    <t>000  0801  0000000  000  225</t>
  </si>
  <si>
    <t>Национальная оборона</t>
  </si>
  <si>
    <t>000  0800  0000000  000  290</t>
  </si>
  <si>
    <t>8,265</t>
  </si>
  <si>
    <t>Пенсии, пособия и выплаты по пенсионному, социальному и медицинскому страхованию населения</t>
  </si>
  <si>
    <t>000  0104  0000000  000  211</t>
  </si>
  <si>
    <t>9,64</t>
  </si>
  <si>
    <t>000  0701  0000000  000  290</t>
  </si>
  <si>
    <t>8,323</t>
  </si>
  <si>
    <t>8,13</t>
  </si>
  <si>
    <t>11,141</t>
  </si>
  <si>
    <t>000  0700  0000000  000  225</t>
  </si>
  <si>
    <t>6,106</t>
  </si>
  <si>
    <t>4,2</t>
  </si>
  <si>
    <t>000  1000  0000000  000  260</t>
  </si>
  <si>
    <t>000  0801  0000000  000  221</t>
  </si>
  <si>
    <t>000  0500  0000000  000  241</t>
  </si>
  <si>
    <t>16,1</t>
  </si>
  <si>
    <t>3,114</t>
  </si>
  <si>
    <t>000  1100  0000000  000  250</t>
  </si>
  <si>
    <t>8,329</t>
  </si>
  <si>
    <t>8,327</t>
  </si>
  <si>
    <t>000  0412  0000000  000  250</t>
  </si>
  <si>
    <t>000  0200  0000000  000  211</t>
  </si>
  <si>
    <t>5,421</t>
  </si>
  <si>
    <t>000  0700  0000000  000  221</t>
  </si>
  <si>
    <t>Наименование показателя</t>
  </si>
  <si>
    <t>9,45</t>
  </si>
  <si>
    <t>000  0100  0000000  000  224</t>
  </si>
  <si>
    <t>Другие вопросы в области жилищно-коммунального хозяйства</t>
  </si>
  <si>
    <t>Услуги связи</t>
  </si>
  <si>
    <t>000  0203  0000000  000  221</t>
  </si>
  <si>
    <t>3,3</t>
  </si>
  <si>
    <t>500,3</t>
  </si>
  <si>
    <t>8,342</t>
  </si>
  <si>
    <t>2,5</t>
  </si>
  <si>
    <t>000  0104  0000000  000  213</t>
  </si>
  <si>
    <t>3,11</t>
  </si>
  <si>
    <t>9,28</t>
  </si>
  <si>
    <t>2,174</t>
  </si>
  <si>
    <t>000  0709  0000000  000  251</t>
  </si>
  <si>
    <t>000  0309  0000000  000  251</t>
  </si>
  <si>
    <t>Остатки на конец отчетного периода</t>
  </si>
  <si>
    <t>000  0503  0000000  000  000</t>
  </si>
  <si>
    <t>12,20</t>
  </si>
  <si>
    <t>9,68</t>
  </si>
  <si>
    <t>6,17</t>
  </si>
  <si>
    <t>3,112</t>
  </si>
  <si>
    <t>500,5</t>
  </si>
  <si>
    <t>8,344</t>
  </si>
  <si>
    <t>000 500 006</t>
  </si>
  <si>
    <t>000  0701  0000000  000  212</t>
  </si>
  <si>
    <t>2,151</t>
  </si>
  <si>
    <t>000  0701  0000000  000  000</t>
  </si>
  <si>
    <t>2,3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</si>
  <si>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</si>
  <si>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</si>
  <si>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</si>
  <si>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</si>
  <si>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000  0100  0000000  000  222</t>
  </si>
  <si>
    <t>Другие вопросы в области образования</t>
  </si>
  <si>
    <t>9,43</t>
  </si>
  <si>
    <t>11,2</t>
  </si>
  <si>
    <t>000  0800  0000000  000  212</t>
  </si>
  <si>
    <t>11,166</t>
  </si>
  <si>
    <t>000 500 002</t>
  </si>
  <si>
    <t>000  0203  0000000  000  223</t>
  </si>
  <si>
    <t>3,1</t>
  </si>
  <si>
    <t>000  0700  0000000  000  340</t>
  </si>
  <si>
    <t>500,1</t>
  </si>
  <si>
    <t>8,340</t>
  </si>
  <si>
    <t>000  1003  0000000  000  000</t>
  </si>
  <si>
    <t>2,7</t>
  </si>
  <si>
    <t>000  0801  0000000  000  300</t>
  </si>
  <si>
    <t>8,246</t>
  </si>
  <si>
    <t>6,36</t>
  </si>
  <si>
    <t>000  0800  0000000  000  310</t>
  </si>
  <si>
    <t>9,47</t>
  </si>
  <si>
    <t>Физическая культура и спорт</t>
  </si>
  <si>
    <t>Безвозмездные перечисления государственным и муниципальным организациям</t>
  </si>
  <si>
    <t>Прочие работы, услуги</t>
  </si>
  <si>
    <t>000  0709  0000000  000  230</t>
  </si>
  <si>
    <t>000  0700  0000000  000  300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</si>
  <si>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</si>
  <si>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</si>
  <si>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</si>
  <si>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</si>
  <si>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</si>
  <si>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</si>
  <si>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</si>
  <si>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</si>
  <si>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</si>
  <si>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>000  0700  0000000  000  223</t>
  </si>
  <si>
    <t>6,53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</si>
  <si>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</si>
  <si>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</si>
  <si>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</si>
  <si>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</si>
  <si>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</si>
  <si>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2,170</t>
  </si>
  <si>
    <t>000  0412  0000000  000  000</t>
  </si>
  <si>
    <t>6,13</t>
  </si>
  <si>
    <t>3,116</t>
  </si>
  <si>
    <t>000  0203  0000000  000  300</t>
  </si>
  <si>
    <t>11,107</t>
  </si>
  <si>
    <t>5,21</t>
  </si>
  <si>
    <t>000  0200  0000000  000  220</t>
  </si>
  <si>
    <t>000  0104  0000000  000  224</t>
  </si>
  <si>
    <t>4,316</t>
  </si>
  <si>
    <t>000  0709  0000000  000  226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</si>
  <si>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</si>
  <si>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</si>
  <si>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</si>
  <si>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</si>
  <si>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</si>
  <si>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</si>
  <si>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</si>
  <si>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</si>
  <si>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</si>
  <si>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</si>
  <si>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000  0700  0000000  000  210</t>
  </si>
  <si>
    <t>000  0701  0000000  000  200</t>
  </si>
  <si>
    <t>9,11</t>
  </si>
  <si>
    <t>2,143</t>
  </si>
  <si>
    <t>000  0801  0000000  000  210</t>
  </si>
  <si>
    <t>000  0503  0000000  000  225</t>
  </si>
  <si>
    <t>9,6</t>
  </si>
  <si>
    <t>2,11</t>
  </si>
  <si>
    <t>8,28</t>
  </si>
  <si>
    <t>000  0700  0000000  000  250</t>
  </si>
  <si>
    <t>000  0300  0000000  000  250</t>
  </si>
  <si>
    <t>000  0503  0000000  000  200</t>
  </si>
  <si>
    <t>2,34</t>
  </si>
  <si>
    <t>000  1004  0000000  000  260</t>
  </si>
  <si>
    <t>000  0701  0000000  000  225</t>
  </si>
  <si>
    <t>000  0203  0000000  000  210</t>
  </si>
  <si>
    <t>6,118</t>
  </si>
  <si>
    <t>000  0700  0000000  000  290</t>
  </si>
  <si>
    <t>8,333</t>
  </si>
  <si>
    <t>000  0801  0000000  000  290</t>
  </si>
  <si>
    <t>в т.ч. на оплату труда и начисления на ФОТ</t>
  </si>
  <si>
    <t>12,72</t>
  </si>
  <si>
    <t>000  0800  0000000  000  225</t>
  </si>
  <si>
    <t>Дошкольное образование</t>
  </si>
  <si>
    <t>000  0412  0000000  000  200</t>
  </si>
  <si>
    <t>9,30</t>
  </si>
  <si>
    <t>8,47</t>
  </si>
  <si>
    <t>2,30</t>
  </si>
  <si>
    <t>8,339</t>
  </si>
  <si>
    <t>Массовый спорт</t>
  </si>
  <si>
    <t>Коммунальные услуги</t>
  </si>
  <si>
    <t>000  0100  0000000  000  211</t>
  </si>
  <si>
    <t>Культура, кинематография, средства массовой информации</t>
  </si>
  <si>
    <t>000  1100  0000000  000  200</t>
  </si>
  <si>
    <t>000  0800  0000000  000  221</t>
  </si>
  <si>
    <t>000  0501  0000000  000  241</t>
  </si>
  <si>
    <t>6,112</t>
  </si>
  <si>
    <t>000  0709  0000000  000  222</t>
  </si>
  <si>
    <t>000  0200  0000000  000  224</t>
  </si>
  <si>
    <t>000  0104  0000000  000  220</t>
  </si>
  <si>
    <t>000  0111  0000000  000  200</t>
  </si>
  <si>
    <t>6,64</t>
  </si>
  <si>
    <t>4,21</t>
  </si>
  <si>
    <t>2,149</t>
  </si>
  <si>
    <t>Общегосударственные вопросы</t>
  </si>
  <si>
    <t>000  1003  0000000  000  200</t>
  </si>
  <si>
    <t>000  0709  0000000  000  262</t>
  </si>
  <si>
    <t>9,2</t>
  </si>
  <si>
    <t>2,147</t>
  </si>
  <si>
    <t>000  9600  0000000  000  000</t>
  </si>
  <si>
    <t>8,4</t>
  </si>
  <si>
    <t>6,2</t>
  </si>
  <si>
    <t>9,38</t>
  </si>
  <si>
    <t>6,114</t>
  </si>
  <si>
    <t>Обслуживание внутреннего долга</t>
  </si>
  <si>
    <t>000  0709  0000000  000  241</t>
  </si>
  <si>
    <t>8,41</t>
  </si>
  <si>
    <t>Код показателя</t>
  </si>
  <si>
    <t>000  1004  0000000  000  262</t>
  </si>
  <si>
    <t>9,36</t>
  </si>
  <si>
    <t>000  0203  0000000  000  000</t>
  </si>
  <si>
    <t>Культура</t>
  </si>
  <si>
    <t>9,13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</si>
  <si>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</si>
  <si>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</si>
  <si>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</si>
  <si>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</si>
  <si>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</si>
  <si>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</si>
  <si>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</si>
  <si>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</si>
  <si>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</si>
  <si>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</si>
  <si>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</si>
  <si>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</si>
  <si>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000  0709  0000000  000  224</t>
  </si>
  <si>
    <t>000  0700  0000000  000  212</t>
  </si>
  <si>
    <t>000  0709  0000000  000  260</t>
  </si>
  <si>
    <t>000  0503  0000000  000  223</t>
  </si>
  <si>
    <t>000  0800  0000000  000  340</t>
  </si>
  <si>
    <t>2,145</t>
  </si>
  <si>
    <t>000  0801  0000000  000  310</t>
  </si>
  <si>
    <t>8,6</t>
  </si>
  <si>
    <t>на другие цели</t>
  </si>
  <si>
    <t>000  0701  0000000  000  300</t>
  </si>
  <si>
    <t>Расходы бюджета - ИТОГО</t>
  </si>
  <si>
    <t>000  0709  0000000  000  220</t>
  </si>
  <si>
    <t>8,20</t>
  </si>
  <si>
    <t>000  0800  0000000  000  300</t>
  </si>
  <si>
    <t>000  0104  0000000  000  222</t>
  </si>
  <si>
    <t>8,8</t>
  </si>
  <si>
    <t>000  0701  0000000  000  340</t>
  </si>
  <si>
    <t>12,2</t>
  </si>
  <si>
    <t>4,335</t>
  </si>
  <si>
    <t>3,108</t>
  </si>
  <si>
    <t>Социальная политика</t>
  </si>
  <si>
    <t>000  0100  0000000  000  213</t>
  </si>
  <si>
    <t>8,335</t>
  </si>
  <si>
    <t>000  0800  0000000  000  223</t>
  </si>
  <si>
    <t>12,91</t>
  </si>
  <si>
    <t>6,204</t>
  </si>
  <si>
    <t>000  0503  0000000  000  340</t>
  </si>
  <si>
    <t>000  0701  0000000  000  223</t>
  </si>
  <si>
    <t>8,45</t>
  </si>
  <si>
    <t>Перечисления другим бюджетам бюджетной системы Российской Федерации</t>
  </si>
  <si>
    <t>000  0503  0000000  000  300</t>
  </si>
  <si>
    <t>3,106</t>
  </si>
  <si>
    <t>000  0700  0000000  000  310</t>
  </si>
  <si>
    <t>8,30</t>
  </si>
  <si>
    <t>Краснореченского сельского поселения</t>
  </si>
  <si>
    <t>Главный бухгалтер                                                            Белолипецкая М.Н.</t>
  </si>
  <si>
    <t>МЕСЯЧНЫЙ ОТЧЕТ ОБ ИСПОЛНЕНИИ БЮДЖЕТА</t>
  </si>
  <si>
    <t>000  0107  0000000  000  000</t>
  </si>
  <si>
    <t>000  0107  0000000  000  290</t>
  </si>
  <si>
    <t>Обеспечение проведения выборов и референдумов</t>
  </si>
  <si>
    <t>Глава сельского поселения                                               Гусева Ю.В.</t>
  </si>
  <si>
    <t>на 01.01.2014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</si>
</sst>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11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 wrapText="1"/>
    </xf>
    <xf numFmtId="167" fontId="1" fillId="0" borderId="11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" fillId="22" borderId="11" xfId="0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left" wrapText="1"/>
    </xf>
    <xf numFmtId="167" fontId="1" fillId="22" borderId="11" xfId="0" applyNumberFormat="1" applyFont="1" applyFill="1" applyBorder="1" applyAlignment="1">
      <alignment horizontal="right" wrapText="1"/>
    </xf>
    <xf numFmtId="0" fontId="1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wrapText="1"/>
    </xf>
    <xf numFmtId="167" fontId="1" fillId="24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_1_&#1044;&#1086;&#1093;&#1086;&#1076;&#1099;%20&#1073;&#1102;&#1076;&#1078;&#1077;&#1090;&#1072;%20-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F6">
            <v>2008891</v>
          </cell>
          <cell r="I6">
            <v>2009099.52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pane xSplit="3" ySplit="5" topLeftCell="D2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34" sqref="C234:D234"/>
    </sheetView>
  </sheetViews>
  <sheetFormatPr defaultColWidth="9.140625" defaultRowHeight="12.75"/>
  <cols>
    <col min="1" max="1" width="5.57421875" style="0" customWidth="1"/>
    <col min="2" max="2" width="18.57421875" style="0" customWidth="1"/>
    <col min="3" max="3" width="49.421875" style="0" customWidth="1"/>
    <col min="4" max="4" width="10.00390625" style="0" bestFit="1" customWidth="1"/>
    <col min="5" max="5" width="8.7109375" style="0" customWidth="1"/>
    <col min="6" max="6" width="10.00390625" style="0" bestFit="1" customWidth="1"/>
    <col min="7" max="7" width="9.8515625" style="0" bestFit="1" customWidth="1"/>
    <col min="8" max="8" width="11.8515625" style="0" bestFit="1" customWidth="1"/>
    <col min="9" max="9" width="10.00390625" style="0" bestFit="1" customWidth="1"/>
    <col min="10" max="10" width="9.140625" style="6" customWidth="1"/>
  </cols>
  <sheetData>
    <row r="1" spans="1:9" ht="12.75">
      <c r="A1" s="21" t="s">
        <v>517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196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2" t="s">
        <v>515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23" t="s">
        <v>522</v>
      </c>
      <c r="B4" s="23"/>
      <c r="C4" s="23"/>
      <c r="D4" s="23"/>
      <c r="E4" s="23"/>
      <c r="F4" s="23"/>
      <c r="G4" s="23"/>
      <c r="H4" s="23"/>
      <c r="I4" s="23"/>
    </row>
    <row r="5" spans="1:9" ht="81">
      <c r="A5" s="1" t="s">
        <v>98</v>
      </c>
      <c r="B5" s="1" t="s">
        <v>463</v>
      </c>
      <c r="C5" s="1" t="s">
        <v>312</v>
      </c>
      <c r="D5" s="1" t="s">
        <v>261</v>
      </c>
      <c r="E5" s="1" t="s">
        <v>160</v>
      </c>
      <c r="F5" s="1" t="s">
        <v>175</v>
      </c>
      <c r="G5" s="1" t="s">
        <v>33</v>
      </c>
      <c r="H5" s="1" t="s">
        <v>374</v>
      </c>
      <c r="I5" s="1" t="s">
        <v>68</v>
      </c>
    </row>
    <row r="6" spans="1:11" ht="18.75">
      <c r="A6" s="16" t="s">
        <v>283</v>
      </c>
      <c r="B6" s="17" t="s">
        <v>455</v>
      </c>
      <c r="C6" s="17" t="s">
        <v>491</v>
      </c>
      <c r="D6" s="18">
        <f aca="true" t="shared" si="0" ref="D6:D69">F6-E6</f>
        <v>2105800</v>
      </c>
      <c r="E6" s="18">
        <f>E7+E44+E68+E76+E84+E114+E171+E205+E217</f>
        <v>14000</v>
      </c>
      <c r="F6" s="18">
        <f>F7+F44+F68+F76+F84+F114+F171+F205+F217</f>
        <v>2119800</v>
      </c>
      <c r="G6" s="18">
        <f aca="true" t="shared" si="1" ref="G6:G69">I6-H6</f>
        <v>2097221.6799999997</v>
      </c>
      <c r="H6" s="18">
        <f>H7+H44+H68+H76+H84+H114+H171+H205+H224</f>
        <v>14000</v>
      </c>
      <c r="I6" s="18">
        <f>I7+I44+I68+I76+I84+I114+I171+I205+I218</f>
        <v>2111221.6799999997</v>
      </c>
      <c r="J6" s="12"/>
      <c r="K6" s="19"/>
    </row>
    <row r="7" spans="1:11" ht="18.75">
      <c r="A7" s="13" t="s">
        <v>127</v>
      </c>
      <c r="B7" s="14" t="s">
        <v>222</v>
      </c>
      <c r="C7" s="14" t="s">
        <v>450</v>
      </c>
      <c r="D7" s="15">
        <f t="shared" si="0"/>
        <v>1208200</v>
      </c>
      <c r="E7" s="15">
        <f>E8+E21</f>
        <v>0</v>
      </c>
      <c r="F7" s="15">
        <f>F8+F21</f>
        <v>1208200</v>
      </c>
      <c r="G7" s="15">
        <f t="shared" si="1"/>
        <v>1207595.57</v>
      </c>
      <c r="H7" s="15">
        <f>H8+H21</f>
        <v>0</v>
      </c>
      <c r="I7" s="15">
        <f>I8+I21+I41</f>
        <v>1207595.57</v>
      </c>
      <c r="J7" s="12"/>
      <c r="K7" s="19"/>
    </row>
    <row r="8" spans="1:11" ht="18.75">
      <c r="A8" s="2" t="s">
        <v>340</v>
      </c>
      <c r="B8" s="3" t="s">
        <v>3</v>
      </c>
      <c r="C8" s="3" t="s">
        <v>49</v>
      </c>
      <c r="D8" s="4">
        <f t="shared" si="0"/>
        <v>1062200</v>
      </c>
      <c r="E8" s="4">
        <f>E9+E13+E20</f>
        <v>0</v>
      </c>
      <c r="F8" s="4">
        <f>F9+F13+F20</f>
        <v>1062200</v>
      </c>
      <c r="G8" s="4">
        <f t="shared" si="1"/>
        <v>1011722.06</v>
      </c>
      <c r="H8" s="4">
        <f>H9+H13+H20</f>
        <v>0</v>
      </c>
      <c r="I8" s="4">
        <f>I9+I13+I20</f>
        <v>1011722.06</v>
      </c>
      <c r="J8" s="12"/>
      <c r="K8" s="19"/>
    </row>
    <row r="9" spans="1:11" ht="18.75">
      <c r="A9" s="2" t="s">
        <v>14</v>
      </c>
      <c r="B9" s="3" t="s">
        <v>141</v>
      </c>
      <c r="C9" s="3" t="s">
        <v>405</v>
      </c>
      <c r="D9" s="4">
        <f t="shared" si="0"/>
        <v>948800</v>
      </c>
      <c r="E9" s="4">
        <f>E10+E11+E12</f>
        <v>0</v>
      </c>
      <c r="F9" s="4">
        <f>F10+F11+F12</f>
        <v>948800</v>
      </c>
      <c r="G9" s="4">
        <f t="shared" si="1"/>
        <v>948608.54</v>
      </c>
      <c r="H9" s="4">
        <f>H10+H11+H12</f>
        <v>0</v>
      </c>
      <c r="I9" s="4">
        <f>I10+I11+I12</f>
        <v>948608.54</v>
      </c>
      <c r="J9" s="12"/>
      <c r="K9" s="19"/>
    </row>
    <row r="10" spans="1:11" ht="18.75">
      <c r="A10" s="2" t="s">
        <v>321</v>
      </c>
      <c r="B10" s="3" t="s">
        <v>437</v>
      </c>
      <c r="C10" s="3" t="s">
        <v>91</v>
      </c>
      <c r="D10" s="4">
        <f t="shared" si="0"/>
        <v>747500</v>
      </c>
      <c r="E10" s="4">
        <f aca="true" t="shared" si="2" ref="E10:F12">E27</f>
        <v>0</v>
      </c>
      <c r="F10" s="4">
        <f t="shared" si="2"/>
        <v>747500</v>
      </c>
      <c r="G10" s="4">
        <f t="shared" si="1"/>
        <v>747425</v>
      </c>
      <c r="H10" s="4">
        <f aca="true" t="shared" si="3" ref="H10:I12">H27</f>
        <v>0</v>
      </c>
      <c r="I10" s="4">
        <f t="shared" si="3"/>
        <v>747425</v>
      </c>
      <c r="J10" s="12"/>
      <c r="K10" s="19"/>
    </row>
    <row r="11" spans="1:11" ht="18.75">
      <c r="A11" s="2" t="s">
        <v>67</v>
      </c>
      <c r="B11" s="3" t="s">
        <v>227</v>
      </c>
      <c r="C11" s="3" t="s">
        <v>146</v>
      </c>
      <c r="D11" s="4">
        <f t="shared" si="0"/>
        <v>3100</v>
      </c>
      <c r="E11" s="4">
        <f t="shared" si="2"/>
        <v>0</v>
      </c>
      <c r="F11" s="4">
        <f t="shared" si="2"/>
        <v>3100</v>
      </c>
      <c r="G11" s="4">
        <f t="shared" si="1"/>
        <v>3100</v>
      </c>
      <c r="H11" s="4">
        <f t="shared" si="3"/>
        <v>0</v>
      </c>
      <c r="I11" s="4">
        <f t="shared" si="3"/>
        <v>3100</v>
      </c>
      <c r="J11" s="12"/>
      <c r="K11" s="19"/>
    </row>
    <row r="12" spans="1:11" ht="18.75">
      <c r="A12" s="2" t="s">
        <v>358</v>
      </c>
      <c r="B12" s="3" t="s">
        <v>502</v>
      </c>
      <c r="C12" s="3" t="s">
        <v>59</v>
      </c>
      <c r="D12" s="4">
        <f t="shared" si="0"/>
        <v>198200</v>
      </c>
      <c r="E12" s="4">
        <f t="shared" si="2"/>
        <v>0</v>
      </c>
      <c r="F12" s="4">
        <f t="shared" si="2"/>
        <v>198200</v>
      </c>
      <c r="G12" s="4">
        <f t="shared" si="1"/>
        <v>198083.54</v>
      </c>
      <c r="H12" s="4">
        <f t="shared" si="3"/>
        <v>0</v>
      </c>
      <c r="I12" s="4">
        <f t="shared" si="3"/>
        <v>198083.54</v>
      </c>
      <c r="J12" s="12"/>
      <c r="K12" s="19"/>
    </row>
    <row r="13" spans="1:11" ht="18.75">
      <c r="A13" s="2" t="s">
        <v>66</v>
      </c>
      <c r="B13" s="3" t="s">
        <v>263</v>
      </c>
      <c r="C13" s="3" t="s">
        <v>124</v>
      </c>
      <c r="D13" s="4">
        <f t="shared" si="0"/>
        <v>52850</v>
      </c>
      <c r="E13" s="4">
        <f>E14+E15+E16+E17+E18+E19</f>
        <v>0</v>
      </c>
      <c r="F13" s="4">
        <f>F14+F15+F16+F17+F18+F19</f>
        <v>52850</v>
      </c>
      <c r="G13" s="4">
        <f t="shared" si="1"/>
        <v>52567.24</v>
      </c>
      <c r="H13" s="4">
        <f>H14+H15+H16+H17+H18+H19</f>
        <v>0</v>
      </c>
      <c r="I13" s="4">
        <f>I14+I15+I16+I17+I18+I19</f>
        <v>52567.24</v>
      </c>
      <c r="J13" s="12"/>
      <c r="K13" s="19"/>
    </row>
    <row r="14" spans="1:11" ht="18.75">
      <c r="A14" s="2" t="s">
        <v>371</v>
      </c>
      <c r="B14" s="3" t="s">
        <v>46</v>
      </c>
      <c r="C14" s="3" t="s">
        <v>316</v>
      </c>
      <c r="D14" s="4">
        <f t="shared" si="0"/>
        <v>6200</v>
      </c>
      <c r="E14" s="4">
        <f aca="true" t="shared" si="4" ref="E14:E20">E31</f>
        <v>0</v>
      </c>
      <c r="F14" s="4">
        <f aca="true" t="shared" si="5" ref="F14:F19">F31</f>
        <v>6200</v>
      </c>
      <c r="G14" s="4">
        <f t="shared" si="1"/>
        <v>6189.67</v>
      </c>
      <c r="H14" s="4">
        <f aca="true" t="shared" si="6" ref="H14:H20">H31</f>
        <v>0</v>
      </c>
      <c r="I14" s="4">
        <f aca="true" t="shared" si="7" ref="I14:I20">I31</f>
        <v>6189.67</v>
      </c>
      <c r="J14" s="12"/>
      <c r="K14" s="19"/>
    </row>
    <row r="15" spans="1:11" ht="18.75">
      <c r="A15" s="2" t="s">
        <v>179</v>
      </c>
      <c r="B15" s="3" t="s">
        <v>345</v>
      </c>
      <c r="C15" s="3" t="s">
        <v>229</v>
      </c>
      <c r="D15" s="4">
        <f t="shared" si="0"/>
        <v>0</v>
      </c>
      <c r="E15" s="4">
        <f t="shared" si="4"/>
        <v>0</v>
      </c>
      <c r="F15" s="4">
        <f t="shared" si="5"/>
        <v>0</v>
      </c>
      <c r="G15" s="4">
        <f t="shared" si="1"/>
        <v>0</v>
      </c>
      <c r="H15" s="4">
        <f t="shared" si="6"/>
        <v>0</v>
      </c>
      <c r="I15" s="4">
        <f t="shared" si="7"/>
        <v>0</v>
      </c>
      <c r="J15" s="12"/>
      <c r="K15" s="19"/>
    </row>
    <row r="16" spans="1:11" ht="18.75">
      <c r="A16" s="2" t="s">
        <v>413</v>
      </c>
      <c r="B16" s="3" t="s">
        <v>120</v>
      </c>
      <c r="C16" s="3" t="s">
        <v>436</v>
      </c>
      <c r="D16" s="4">
        <f t="shared" si="0"/>
        <v>23000</v>
      </c>
      <c r="E16" s="4">
        <f t="shared" si="4"/>
        <v>0</v>
      </c>
      <c r="F16" s="4">
        <f t="shared" si="5"/>
        <v>23000</v>
      </c>
      <c r="G16" s="4">
        <f t="shared" si="1"/>
        <v>22886.6</v>
      </c>
      <c r="H16" s="4">
        <f t="shared" si="6"/>
        <v>0</v>
      </c>
      <c r="I16" s="4">
        <f t="shared" si="7"/>
        <v>22886.6</v>
      </c>
      <c r="J16" s="12"/>
      <c r="K16" s="19"/>
    </row>
    <row r="17" spans="1:11" ht="18.75">
      <c r="A17" s="2" t="s">
        <v>260</v>
      </c>
      <c r="B17" s="3" t="s">
        <v>314</v>
      </c>
      <c r="C17" s="3" t="s">
        <v>278</v>
      </c>
      <c r="D17" s="4">
        <f t="shared" si="0"/>
        <v>0</v>
      </c>
      <c r="E17" s="4">
        <f t="shared" si="4"/>
        <v>0</v>
      </c>
      <c r="F17" s="4">
        <f t="shared" si="5"/>
        <v>0</v>
      </c>
      <c r="G17" s="4">
        <f t="shared" si="1"/>
        <v>0</v>
      </c>
      <c r="H17" s="4">
        <f t="shared" si="6"/>
        <v>0</v>
      </c>
      <c r="I17" s="4">
        <f t="shared" si="7"/>
        <v>0</v>
      </c>
      <c r="J17" s="12"/>
      <c r="K17" s="19"/>
    </row>
    <row r="18" spans="1:11" ht="18.75">
      <c r="A18" s="2" t="s">
        <v>472</v>
      </c>
      <c r="B18" s="3" t="s">
        <v>25</v>
      </c>
      <c r="C18" s="3" t="s">
        <v>341</v>
      </c>
      <c r="D18" s="4">
        <f t="shared" si="0"/>
        <v>650</v>
      </c>
      <c r="E18" s="4">
        <f t="shared" si="4"/>
        <v>0</v>
      </c>
      <c r="F18" s="4">
        <f t="shared" si="5"/>
        <v>650</v>
      </c>
      <c r="G18" s="4">
        <f t="shared" si="1"/>
        <v>640</v>
      </c>
      <c r="H18" s="4">
        <f t="shared" si="6"/>
        <v>0</v>
      </c>
      <c r="I18" s="4">
        <f>SUM(I35)</f>
        <v>640</v>
      </c>
      <c r="J18" s="12"/>
      <c r="K18" s="19"/>
    </row>
    <row r="19" spans="1:11" ht="18.75">
      <c r="A19" s="2" t="s">
        <v>155</v>
      </c>
      <c r="B19" s="3" t="s">
        <v>370</v>
      </c>
      <c r="C19" s="3" t="s">
        <v>366</v>
      </c>
      <c r="D19" s="4">
        <f t="shared" si="0"/>
        <v>23000</v>
      </c>
      <c r="E19" s="4">
        <f t="shared" si="4"/>
        <v>0</v>
      </c>
      <c r="F19" s="4">
        <f t="shared" si="5"/>
        <v>23000</v>
      </c>
      <c r="G19" s="4">
        <f t="shared" si="1"/>
        <v>22850.97</v>
      </c>
      <c r="H19" s="4">
        <f t="shared" si="6"/>
        <v>0</v>
      </c>
      <c r="I19" s="4">
        <f t="shared" si="7"/>
        <v>22850.97</v>
      </c>
      <c r="J19" s="12"/>
      <c r="K19" s="19"/>
    </row>
    <row r="20" spans="1:11" ht="18.75">
      <c r="A20" s="2" t="s">
        <v>104</v>
      </c>
      <c r="B20" s="3" t="s">
        <v>157</v>
      </c>
      <c r="C20" s="3" t="s">
        <v>476</v>
      </c>
      <c r="D20" s="4">
        <f t="shared" si="0"/>
        <v>60550</v>
      </c>
      <c r="E20" s="4">
        <f t="shared" si="4"/>
        <v>0</v>
      </c>
      <c r="F20" s="4">
        <f>F37+F43</f>
        <v>60550</v>
      </c>
      <c r="G20" s="4">
        <f t="shared" si="1"/>
        <v>10546.28</v>
      </c>
      <c r="H20" s="4">
        <f t="shared" si="6"/>
        <v>0</v>
      </c>
      <c r="I20" s="4">
        <f t="shared" si="7"/>
        <v>10546.28</v>
      </c>
      <c r="J20" s="12"/>
      <c r="K20" s="19"/>
    </row>
    <row r="21" spans="1:11" ht="18.75">
      <c r="A21" s="2" t="s">
        <v>433</v>
      </c>
      <c r="B21" s="3" t="s">
        <v>108</v>
      </c>
      <c r="C21" s="3" t="s">
        <v>398</v>
      </c>
      <c r="D21" s="4">
        <f t="shared" si="0"/>
        <v>146000</v>
      </c>
      <c r="E21" s="4">
        <f>E22+E23</f>
        <v>0</v>
      </c>
      <c r="F21" s="4">
        <f>F22+F23</f>
        <v>146000</v>
      </c>
      <c r="G21" s="4">
        <f t="shared" si="1"/>
        <v>145873.51</v>
      </c>
      <c r="H21" s="4">
        <f>H22+H23</f>
        <v>0</v>
      </c>
      <c r="I21" s="4">
        <f>I22+I23</f>
        <v>145873.51</v>
      </c>
      <c r="J21" s="12"/>
      <c r="K21" s="19"/>
    </row>
    <row r="22" spans="1:11" ht="18.75">
      <c r="A22" s="2" t="s">
        <v>147</v>
      </c>
      <c r="B22" s="3" t="s">
        <v>239</v>
      </c>
      <c r="C22" s="3" t="s">
        <v>473</v>
      </c>
      <c r="D22" s="4">
        <f t="shared" si="0"/>
        <v>20200</v>
      </c>
      <c r="E22" s="4">
        <f>E39</f>
        <v>0</v>
      </c>
      <c r="F22" s="4">
        <f>F39</f>
        <v>20200</v>
      </c>
      <c r="G22" s="4">
        <f t="shared" si="1"/>
        <v>20140</v>
      </c>
      <c r="H22" s="4">
        <f>H39</f>
        <v>0</v>
      </c>
      <c r="I22" s="4">
        <f>I39</f>
        <v>20140</v>
      </c>
      <c r="J22" s="12"/>
      <c r="K22" s="19"/>
    </row>
    <row r="23" spans="1:11" ht="18.75">
      <c r="A23" s="2" t="s">
        <v>418</v>
      </c>
      <c r="B23" s="3" t="s">
        <v>93</v>
      </c>
      <c r="C23" s="3" t="s">
        <v>372</v>
      </c>
      <c r="D23" s="4">
        <f t="shared" si="0"/>
        <v>125800</v>
      </c>
      <c r="E23" s="4">
        <f>E40</f>
        <v>0</v>
      </c>
      <c r="F23" s="4">
        <f>F40</f>
        <v>125800</v>
      </c>
      <c r="G23" s="4">
        <f t="shared" si="1"/>
        <v>125733.51</v>
      </c>
      <c r="H23" s="4">
        <f>H40</f>
        <v>0</v>
      </c>
      <c r="I23" s="4">
        <f>I40</f>
        <v>125733.51</v>
      </c>
      <c r="J23" s="12"/>
      <c r="K23" s="19"/>
    </row>
    <row r="24" spans="1:11" ht="27.75">
      <c r="A24" s="2" t="s">
        <v>174</v>
      </c>
      <c r="B24" s="3" t="s">
        <v>107</v>
      </c>
      <c r="C24" s="3" t="s">
        <v>126</v>
      </c>
      <c r="D24" s="4">
        <f t="shared" si="0"/>
        <v>1158200</v>
      </c>
      <c r="E24" s="4">
        <f>E25+E38</f>
        <v>0</v>
      </c>
      <c r="F24" s="4">
        <f>F25+F38</f>
        <v>1158200</v>
      </c>
      <c r="G24" s="4">
        <f t="shared" si="1"/>
        <v>1157595.57</v>
      </c>
      <c r="H24" s="4">
        <f>H25+H38</f>
        <v>0</v>
      </c>
      <c r="I24" s="4">
        <f>I25+I38</f>
        <v>1157595.57</v>
      </c>
      <c r="J24" s="12"/>
      <c r="K24" s="19"/>
    </row>
    <row r="25" spans="1:11" ht="18.75">
      <c r="A25" s="2" t="s">
        <v>409</v>
      </c>
      <c r="B25" s="3" t="s">
        <v>194</v>
      </c>
      <c r="C25" s="3" t="s">
        <v>49</v>
      </c>
      <c r="D25" s="4">
        <f t="shared" si="0"/>
        <v>1012200</v>
      </c>
      <c r="E25" s="4">
        <f>E26+E30+E37</f>
        <v>0</v>
      </c>
      <c r="F25" s="4">
        <f>F26+F30+F37</f>
        <v>1012200</v>
      </c>
      <c r="G25" s="4">
        <f t="shared" si="1"/>
        <v>1011722.06</v>
      </c>
      <c r="H25" s="4">
        <f>H26+H30+H37</f>
        <v>0</v>
      </c>
      <c r="I25" s="4">
        <f>I26+I30+I37</f>
        <v>1011722.06</v>
      </c>
      <c r="J25" s="12"/>
      <c r="K25" s="19"/>
    </row>
    <row r="26" spans="1:11" ht="18.75">
      <c r="A26" s="2" t="s">
        <v>211</v>
      </c>
      <c r="B26" s="3" t="s">
        <v>53</v>
      </c>
      <c r="C26" s="3" t="s">
        <v>405</v>
      </c>
      <c r="D26" s="4">
        <f t="shared" si="0"/>
        <v>948800</v>
      </c>
      <c r="E26" s="4">
        <f>E27+E28+E29</f>
        <v>0</v>
      </c>
      <c r="F26" s="4">
        <f>F27+F28+F29</f>
        <v>948800</v>
      </c>
      <c r="G26" s="4">
        <f t="shared" si="1"/>
        <v>948608.54</v>
      </c>
      <c r="H26" s="4">
        <f>H27+H28+H29</f>
        <v>0</v>
      </c>
      <c r="I26" s="4">
        <f>I27+I28+I29</f>
        <v>948608.54</v>
      </c>
      <c r="J26" s="12"/>
      <c r="K26" s="19"/>
    </row>
    <row r="27" spans="1:11" ht="18.75">
      <c r="A27" s="2" t="s">
        <v>486</v>
      </c>
      <c r="B27" s="3" t="s">
        <v>291</v>
      </c>
      <c r="C27" s="3" t="s">
        <v>91</v>
      </c>
      <c r="D27" s="4">
        <f t="shared" si="0"/>
        <v>747500</v>
      </c>
      <c r="E27" s="5"/>
      <c r="F27" s="5">
        <v>747500</v>
      </c>
      <c r="G27" s="4">
        <f t="shared" si="1"/>
        <v>747425</v>
      </c>
      <c r="H27" s="5"/>
      <c r="I27" s="5">
        <v>747425</v>
      </c>
      <c r="J27" s="12"/>
      <c r="K27" s="19"/>
    </row>
    <row r="28" spans="1:11" ht="18.75">
      <c r="A28" s="2" t="s">
        <v>159</v>
      </c>
      <c r="B28" s="3" t="s">
        <v>112</v>
      </c>
      <c r="C28" s="3" t="s">
        <v>146</v>
      </c>
      <c r="D28" s="4">
        <f t="shared" si="0"/>
        <v>3100</v>
      </c>
      <c r="E28" s="5"/>
      <c r="F28" s="5">
        <v>3100</v>
      </c>
      <c r="G28" s="4">
        <f t="shared" si="1"/>
        <v>3100</v>
      </c>
      <c r="H28" s="5"/>
      <c r="I28" s="5">
        <v>3100</v>
      </c>
      <c r="J28" s="12"/>
      <c r="K28" s="19"/>
    </row>
    <row r="29" spans="1:11" ht="18.75">
      <c r="A29" s="2" t="s">
        <v>454</v>
      </c>
      <c r="B29" s="3" t="s">
        <v>322</v>
      </c>
      <c r="C29" s="3" t="s">
        <v>59</v>
      </c>
      <c r="D29" s="4">
        <f t="shared" si="0"/>
        <v>198200</v>
      </c>
      <c r="E29" s="5"/>
      <c r="F29" s="5">
        <v>198200</v>
      </c>
      <c r="G29" s="4">
        <f t="shared" si="1"/>
        <v>198083.54</v>
      </c>
      <c r="H29" s="5"/>
      <c r="I29" s="5">
        <v>198083.54</v>
      </c>
      <c r="J29" s="12"/>
      <c r="K29" s="19"/>
    </row>
    <row r="30" spans="1:11" ht="18.75">
      <c r="A30" s="2" t="s">
        <v>163</v>
      </c>
      <c r="B30" s="3" t="s">
        <v>445</v>
      </c>
      <c r="C30" s="3" t="s">
        <v>124</v>
      </c>
      <c r="D30" s="4">
        <f t="shared" si="0"/>
        <v>52850</v>
      </c>
      <c r="E30" s="4">
        <f>E31+E32+E33+E34+E35+E36</f>
        <v>0</v>
      </c>
      <c r="F30" s="4">
        <f>F31+F32+F33+F34+F35+F36</f>
        <v>52850</v>
      </c>
      <c r="G30" s="4">
        <f t="shared" si="1"/>
        <v>52567.24</v>
      </c>
      <c r="H30" s="4">
        <f>H31+H32+H33+H34+H35+H36</f>
        <v>0</v>
      </c>
      <c r="I30" s="4">
        <f>I31+I32+I33+I34+I35+I36</f>
        <v>52567.24</v>
      </c>
      <c r="J30" s="12"/>
      <c r="K30" s="19"/>
    </row>
    <row r="31" spans="1:11" ht="18.75">
      <c r="A31" s="2" t="s">
        <v>449</v>
      </c>
      <c r="B31" s="3" t="s">
        <v>166</v>
      </c>
      <c r="C31" s="3" t="s">
        <v>316</v>
      </c>
      <c r="D31" s="4">
        <f t="shared" si="0"/>
        <v>6200</v>
      </c>
      <c r="E31" s="5"/>
      <c r="F31" s="5">
        <v>6200</v>
      </c>
      <c r="G31" s="4">
        <f t="shared" si="1"/>
        <v>6189.67</v>
      </c>
      <c r="H31" s="5"/>
      <c r="I31" s="5">
        <v>6189.67</v>
      </c>
      <c r="J31" s="12"/>
      <c r="K31" s="19"/>
    </row>
    <row r="32" spans="1:11" ht="18.75">
      <c r="A32" s="2" t="s">
        <v>133</v>
      </c>
      <c r="B32" s="3" t="s">
        <v>495</v>
      </c>
      <c r="C32" s="3" t="s">
        <v>229</v>
      </c>
      <c r="D32" s="4">
        <f t="shared" si="0"/>
        <v>0</v>
      </c>
      <c r="E32" s="5"/>
      <c r="F32" s="5">
        <v>0</v>
      </c>
      <c r="G32" s="4">
        <f t="shared" si="1"/>
        <v>0</v>
      </c>
      <c r="H32" s="5"/>
      <c r="I32" s="5">
        <v>0</v>
      </c>
      <c r="J32" s="12"/>
      <c r="K32" s="19"/>
    </row>
    <row r="33" spans="1:11" ht="18.75">
      <c r="A33" s="2" t="s">
        <v>338</v>
      </c>
      <c r="B33" s="3" t="s">
        <v>204</v>
      </c>
      <c r="C33" s="3" t="s">
        <v>436</v>
      </c>
      <c r="D33" s="4">
        <f t="shared" si="0"/>
        <v>23000</v>
      </c>
      <c r="E33" s="5"/>
      <c r="F33" s="5">
        <v>23000</v>
      </c>
      <c r="G33" s="4">
        <f t="shared" si="1"/>
        <v>22886.6</v>
      </c>
      <c r="H33" s="5"/>
      <c r="I33" s="5">
        <v>22886.6</v>
      </c>
      <c r="J33" s="12"/>
      <c r="K33" s="19"/>
    </row>
    <row r="34" spans="1:11" ht="18.75">
      <c r="A34" s="2" t="s">
        <v>39</v>
      </c>
      <c r="B34" s="3" t="s">
        <v>393</v>
      </c>
      <c r="C34" s="3" t="s">
        <v>278</v>
      </c>
      <c r="D34" s="4">
        <f t="shared" si="0"/>
        <v>0</v>
      </c>
      <c r="E34" s="5"/>
      <c r="F34" s="5">
        <v>0</v>
      </c>
      <c r="G34" s="4">
        <f t="shared" si="1"/>
        <v>0</v>
      </c>
      <c r="H34" s="5"/>
      <c r="I34" s="5">
        <v>0</v>
      </c>
      <c r="J34" s="12"/>
      <c r="K34" s="19"/>
    </row>
    <row r="35" spans="1:11" ht="18.75">
      <c r="A35" s="2" t="s">
        <v>277</v>
      </c>
      <c r="B35" s="3" t="s">
        <v>185</v>
      </c>
      <c r="C35" s="3" t="s">
        <v>341</v>
      </c>
      <c r="D35" s="4">
        <f t="shared" si="0"/>
        <v>650</v>
      </c>
      <c r="E35" s="5"/>
      <c r="F35" s="5">
        <v>650</v>
      </c>
      <c r="G35" s="4">
        <f t="shared" si="1"/>
        <v>640</v>
      </c>
      <c r="H35" s="5"/>
      <c r="I35" s="5">
        <v>640</v>
      </c>
      <c r="J35" s="12"/>
      <c r="K35" s="19"/>
    </row>
    <row r="36" spans="1:11" ht="18.75">
      <c r="A36" s="2" t="s">
        <v>74</v>
      </c>
      <c r="B36" s="3" t="s">
        <v>480</v>
      </c>
      <c r="C36" s="3" t="s">
        <v>366</v>
      </c>
      <c r="D36" s="4">
        <f t="shared" si="0"/>
        <v>23000</v>
      </c>
      <c r="E36" s="5"/>
      <c r="F36" s="5">
        <v>23000</v>
      </c>
      <c r="G36" s="4">
        <f t="shared" si="1"/>
        <v>22850.97</v>
      </c>
      <c r="H36" s="5"/>
      <c r="I36" s="5">
        <v>22850.97</v>
      </c>
      <c r="J36" s="12"/>
      <c r="K36" s="19"/>
    </row>
    <row r="37" spans="1:11" ht="18.75">
      <c r="A37" s="2" t="s">
        <v>189</v>
      </c>
      <c r="B37" s="3" t="s">
        <v>31</v>
      </c>
      <c r="C37" s="3" t="s">
        <v>476</v>
      </c>
      <c r="D37" s="4">
        <f t="shared" si="0"/>
        <v>10550</v>
      </c>
      <c r="E37" s="5"/>
      <c r="F37" s="5">
        <v>10550</v>
      </c>
      <c r="G37" s="4">
        <f t="shared" si="1"/>
        <v>10546.28</v>
      </c>
      <c r="H37" s="5"/>
      <c r="I37" s="5">
        <v>10546.28</v>
      </c>
      <c r="J37" s="12"/>
      <c r="K37" s="19"/>
    </row>
    <row r="38" spans="1:11" ht="18.75">
      <c r="A38" s="2" t="s">
        <v>385</v>
      </c>
      <c r="B38" s="3" t="s">
        <v>221</v>
      </c>
      <c r="C38" s="3" t="s">
        <v>398</v>
      </c>
      <c r="D38" s="4">
        <f t="shared" si="0"/>
        <v>146000</v>
      </c>
      <c r="E38" s="4">
        <f>E39+E40</f>
        <v>0</v>
      </c>
      <c r="F38" s="4">
        <f>SUM(F39+F40)</f>
        <v>146000</v>
      </c>
      <c r="G38" s="4">
        <f t="shared" si="1"/>
        <v>145873.51</v>
      </c>
      <c r="H38" s="4">
        <f>H39+H40</f>
        <v>0</v>
      </c>
      <c r="I38" s="4">
        <f>SUM(I39+I40)</f>
        <v>145873.51</v>
      </c>
      <c r="J38" s="12"/>
      <c r="K38" s="19"/>
    </row>
    <row r="39" spans="1:11" ht="18.75">
      <c r="A39" s="2" t="s">
        <v>82</v>
      </c>
      <c r="B39" s="3" t="s">
        <v>85</v>
      </c>
      <c r="C39" s="3" t="s">
        <v>473</v>
      </c>
      <c r="D39" s="4">
        <f t="shared" si="0"/>
        <v>20200</v>
      </c>
      <c r="E39" s="5"/>
      <c r="F39" s="5">
        <v>20200</v>
      </c>
      <c r="G39" s="4">
        <f t="shared" si="1"/>
        <v>20140</v>
      </c>
      <c r="H39" s="5"/>
      <c r="I39" s="5">
        <v>20140</v>
      </c>
      <c r="J39" s="12"/>
      <c r="K39" s="19"/>
    </row>
    <row r="40" spans="1:11" ht="18.75">
      <c r="A40" s="2" t="s">
        <v>325</v>
      </c>
      <c r="B40" s="3" t="s">
        <v>212</v>
      </c>
      <c r="C40" s="3" t="s">
        <v>372</v>
      </c>
      <c r="D40" s="4">
        <f t="shared" si="0"/>
        <v>125800</v>
      </c>
      <c r="E40" s="5"/>
      <c r="F40" s="5">
        <v>125800</v>
      </c>
      <c r="G40" s="4">
        <f t="shared" si="1"/>
        <v>125733.51</v>
      </c>
      <c r="H40" s="5"/>
      <c r="I40" s="5">
        <v>125733.51</v>
      </c>
      <c r="J40" s="12"/>
      <c r="K40" s="19"/>
    </row>
    <row r="41" spans="1:11" ht="18.75">
      <c r="A41" s="2">
        <v>2.247</v>
      </c>
      <c r="B41" s="3" t="s">
        <v>518</v>
      </c>
      <c r="C41" s="3" t="s">
        <v>520</v>
      </c>
      <c r="D41" s="4">
        <f t="shared" si="0"/>
        <v>50000</v>
      </c>
      <c r="E41" s="4">
        <f>E42</f>
        <v>0</v>
      </c>
      <c r="F41" s="4">
        <f>F42</f>
        <v>50000</v>
      </c>
      <c r="G41" s="4">
        <f t="shared" si="1"/>
        <v>50000</v>
      </c>
      <c r="H41" s="4">
        <f>H42</f>
        <v>0</v>
      </c>
      <c r="I41" s="4">
        <f>I42</f>
        <v>50000</v>
      </c>
      <c r="J41" s="12"/>
      <c r="K41" s="19"/>
    </row>
    <row r="42" spans="1:11" ht="18.75" hidden="1">
      <c r="A42" s="2" t="s">
        <v>87</v>
      </c>
      <c r="B42" s="3" t="s">
        <v>446</v>
      </c>
      <c r="C42" s="3" t="s">
        <v>49</v>
      </c>
      <c r="D42" s="4">
        <f t="shared" si="0"/>
        <v>50000</v>
      </c>
      <c r="E42" s="4">
        <f>E43</f>
        <v>0</v>
      </c>
      <c r="F42" s="4">
        <f>F43</f>
        <v>50000</v>
      </c>
      <c r="G42" s="4">
        <f t="shared" si="1"/>
        <v>50000</v>
      </c>
      <c r="H42" s="4">
        <f>H43</f>
        <v>0</v>
      </c>
      <c r="I42" s="4">
        <f>I43</f>
        <v>50000</v>
      </c>
      <c r="J42" s="12"/>
      <c r="K42" s="19"/>
    </row>
    <row r="43" spans="1:11" ht="18.75">
      <c r="A43" s="2">
        <v>2.274</v>
      </c>
      <c r="B43" s="3" t="s">
        <v>519</v>
      </c>
      <c r="C43" s="3" t="s">
        <v>476</v>
      </c>
      <c r="D43" s="4">
        <f t="shared" si="0"/>
        <v>50000</v>
      </c>
      <c r="E43" s="5"/>
      <c r="F43" s="5">
        <v>50000</v>
      </c>
      <c r="G43" s="4">
        <f t="shared" si="1"/>
        <v>50000</v>
      </c>
      <c r="H43" s="5"/>
      <c r="I43" s="5">
        <v>50000</v>
      </c>
      <c r="J43" s="12"/>
      <c r="K43" s="19"/>
    </row>
    <row r="44" spans="1:11" ht="18.75">
      <c r="A44" s="13" t="s">
        <v>353</v>
      </c>
      <c r="B44" s="14" t="s">
        <v>83</v>
      </c>
      <c r="C44" s="14" t="s">
        <v>287</v>
      </c>
      <c r="D44" s="15">
        <f t="shared" si="0"/>
        <v>55900</v>
      </c>
      <c r="E44" s="15">
        <f>E45+E54</f>
        <v>0</v>
      </c>
      <c r="F44" s="15">
        <f>F45+F54</f>
        <v>55900</v>
      </c>
      <c r="G44" s="15">
        <f t="shared" si="1"/>
        <v>55900</v>
      </c>
      <c r="H44" s="15">
        <f>H45+H54</f>
        <v>0</v>
      </c>
      <c r="I44" s="15">
        <f>I45+I54</f>
        <v>55900</v>
      </c>
      <c r="J44" s="12"/>
      <c r="K44" s="19"/>
    </row>
    <row r="45" spans="1:11" ht="18.75">
      <c r="A45" s="2" t="s">
        <v>17</v>
      </c>
      <c r="B45" s="3" t="s">
        <v>139</v>
      </c>
      <c r="C45" s="3" t="s">
        <v>49</v>
      </c>
      <c r="D45" s="4">
        <f t="shared" si="0"/>
        <v>50637.99</v>
      </c>
      <c r="E45" s="4">
        <f>E46+E49</f>
        <v>0</v>
      </c>
      <c r="F45" s="4">
        <f>F46+F49</f>
        <v>50637.99</v>
      </c>
      <c r="G45" s="4">
        <f t="shared" si="1"/>
        <v>50637.99</v>
      </c>
      <c r="H45" s="4">
        <f>H46+H49</f>
        <v>0</v>
      </c>
      <c r="I45" s="4">
        <f>I46+I49</f>
        <v>50637.99</v>
      </c>
      <c r="J45" s="12"/>
      <c r="K45" s="19"/>
    </row>
    <row r="46" spans="1:11" ht="18.75">
      <c r="A46" s="2" t="s">
        <v>318</v>
      </c>
      <c r="B46" s="3" t="s">
        <v>7</v>
      </c>
      <c r="C46" s="3" t="s">
        <v>405</v>
      </c>
      <c r="D46" s="4">
        <f t="shared" si="0"/>
        <v>48100</v>
      </c>
      <c r="E46" s="4">
        <f>E47+E48</f>
        <v>0</v>
      </c>
      <c r="F46" s="4">
        <f>F47+F48</f>
        <v>48100</v>
      </c>
      <c r="G46" s="4">
        <f t="shared" si="1"/>
        <v>48100</v>
      </c>
      <c r="H46" s="4">
        <f>H47+H48</f>
        <v>0</v>
      </c>
      <c r="I46" s="4">
        <f>I47+I48</f>
        <v>48100</v>
      </c>
      <c r="J46" s="12"/>
      <c r="K46" s="19"/>
    </row>
    <row r="47" spans="1:11" ht="18.75">
      <c r="A47" s="2" t="s">
        <v>132</v>
      </c>
      <c r="B47" s="3" t="s">
        <v>309</v>
      </c>
      <c r="C47" s="3" t="s">
        <v>91</v>
      </c>
      <c r="D47" s="4">
        <f t="shared" si="0"/>
        <v>36943.16</v>
      </c>
      <c r="E47" s="4">
        <f>E59</f>
        <v>0</v>
      </c>
      <c r="F47" s="4">
        <f>F59</f>
        <v>36943.16</v>
      </c>
      <c r="G47" s="4">
        <f t="shared" si="1"/>
        <v>36943.16</v>
      </c>
      <c r="H47" s="4">
        <f>H59</f>
        <v>0</v>
      </c>
      <c r="I47" s="4">
        <f>I59</f>
        <v>36943.16</v>
      </c>
      <c r="J47" s="12"/>
      <c r="K47" s="19"/>
    </row>
    <row r="48" spans="1:11" ht="18.75">
      <c r="A48" s="2" t="s">
        <v>38</v>
      </c>
      <c r="B48" s="3" t="s">
        <v>377</v>
      </c>
      <c r="C48" s="3" t="s">
        <v>59</v>
      </c>
      <c r="D48" s="4">
        <f t="shared" si="0"/>
        <v>11156.84</v>
      </c>
      <c r="E48" s="4">
        <f>E60</f>
        <v>0</v>
      </c>
      <c r="F48" s="4">
        <f>F60</f>
        <v>11156.84</v>
      </c>
      <c r="G48" s="4">
        <f t="shared" si="1"/>
        <v>11156.84</v>
      </c>
      <c r="H48" s="4">
        <f>H60</f>
        <v>0</v>
      </c>
      <c r="I48" s="4">
        <f>I60</f>
        <v>11156.84</v>
      </c>
      <c r="J48" s="12"/>
      <c r="K48" s="19"/>
    </row>
    <row r="49" spans="1:11" ht="18.75">
      <c r="A49" s="2" t="s">
        <v>276</v>
      </c>
      <c r="B49" s="3" t="s">
        <v>392</v>
      </c>
      <c r="C49" s="3" t="s">
        <v>124</v>
      </c>
      <c r="D49" s="4">
        <f t="shared" si="0"/>
        <v>2537.99</v>
      </c>
      <c r="E49" s="4">
        <f>E50+E51+E52+E53</f>
        <v>0</v>
      </c>
      <c r="F49" s="4">
        <f>F50+F51+F52+F53</f>
        <v>2537.99</v>
      </c>
      <c r="G49" s="4">
        <f t="shared" si="1"/>
        <v>2537.99</v>
      </c>
      <c r="H49" s="4">
        <f>H50+H51+H52+H53</f>
        <v>0</v>
      </c>
      <c r="I49" s="4">
        <f>I50+I51+I52+I53</f>
        <v>2537.99</v>
      </c>
      <c r="J49" s="12"/>
      <c r="K49" s="19"/>
    </row>
    <row r="50" spans="1:11" ht="18.75">
      <c r="A50" s="2" t="s">
        <v>41</v>
      </c>
      <c r="B50" s="3" t="s">
        <v>184</v>
      </c>
      <c r="C50" s="3" t="s">
        <v>316</v>
      </c>
      <c r="D50" s="4">
        <f t="shared" si="0"/>
        <v>2537.99</v>
      </c>
      <c r="E50" s="4">
        <f aca="true" t="shared" si="8" ref="E50:F53">E62</f>
        <v>0</v>
      </c>
      <c r="F50" s="4">
        <f t="shared" si="8"/>
        <v>2537.99</v>
      </c>
      <c r="G50" s="4">
        <f t="shared" si="1"/>
        <v>2537.99</v>
      </c>
      <c r="H50" s="4">
        <f aca="true" t="shared" si="9" ref="H50:I53">H62</f>
        <v>0</v>
      </c>
      <c r="I50" s="4">
        <f t="shared" si="9"/>
        <v>2537.99</v>
      </c>
      <c r="J50" s="12"/>
      <c r="K50" s="19"/>
    </row>
    <row r="51" spans="1:11" ht="18.75">
      <c r="A51" s="2" t="s">
        <v>268</v>
      </c>
      <c r="B51" s="3" t="s">
        <v>479</v>
      </c>
      <c r="C51" s="3" t="s">
        <v>229</v>
      </c>
      <c r="D51" s="4">
        <f t="shared" si="0"/>
        <v>0</v>
      </c>
      <c r="E51" s="4">
        <f t="shared" si="8"/>
        <v>0</v>
      </c>
      <c r="F51" s="4">
        <f t="shared" si="8"/>
        <v>0</v>
      </c>
      <c r="G51" s="4">
        <f t="shared" si="1"/>
        <v>0</v>
      </c>
      <c r="H51" s="4">
        <f t="shared" si="9"/>
        <v>0</v>
      </c>
      <c r="I51" s="4">
        <f t="shared" si="9"/>
        <v>0</v>
      </c>
      <c r="J51" s="12"/>
      <c r="K51" s="19"/>
    </row>
    <row r="52" spans="1:11" ht="18.75">
      <c r="A52" s="2" t="s">
        <v>114</v>
      </c>
      <c r="B52" s="3" t="s">
        <v>251</v>
      </c>
      <c r="C52" s="3" t="s">
        <v>436</v>
      </c>
      <c r="D52" s="4">
        <f t="shared" si="0"/>
        <v>0</v>
      </c>
      <c r="E52" s="4">
        <f t="shared" si="8"/>
        <v>0</v>
      </c>
      <c r="F52" s="4">
        <f t="shared" si="8"/>
        <v>0</v>
      </c>
      <c r="G52" s="4">
        <f t="shared" si="1"/>
        <v>0</v>
      </c>
      <c r="H52" s="4">
        <f t="shared" si="9"/>
        <v>0</v>
      </c>
      <c r="I52" s="4">
        <f t="shared" si="9"/>
        <v>0</v>
      </c>
      <c r="J52" s="12"/>
      <c r="K52" s="19"/>
    </row>
    <row r="53" spans="1:11" ht="18.75">
      <c r="A53" s="2" t="s">
        <v>323</v>
      </c>
      <c r="B53" s="3" t="s">
        <v>444</v>
      </c>
      <c r="C53" s="3" t="s">
        <v>278</v>
      </c>
      <c r="D53" s="4">
        <f t="shared" si="0"/>
        <v>0</v>
      </c>
      <c r="E53" s="4">
        <f t="shared" si="8"/>
        <v>0</v>
      </c>
      <c r="F53" s="4">
        <f t="shared" si="8"/>
        <v>0</v>
      </c>
      <c r="G53" s="4">
        <f t="shared" si="1"/>
        <v>0</v>
      </c>
      <c r="H53" s="4">
        <f t="shared" si="9"/>
        <v>0</v>
      </c>
      <c r="I53" s="4">
        <f t="shared" si="9"/>
        <v>0</v>
      </c>
      <c r="J53" s="12"/>
      <c r="K53" s="19"/>
    </row>
    <row r="54" spans="1:11" ht="18.75">
      <c r="A54" s="2" t="s">
        <v>172</v>
      </c>
      <c r="B54" s="3" t="s">
        <v>244</v>
      </c>
      <c r="C54" s="3" t="s">
        <v>398</v>
      </c>
      <c r="D54" s="4">
        <f t="shared" si="0"/>
        <v>5262.01</v>
      </c>
      <c r="E54" s="4">
        <f>E55</f>
        <v>0</v>
      </c>
      <c r="F54" s="4">
        <f>F55</f>
        <v>5262.01</v>
      </c>
      <c r="G54" s="4">
        <f t="shared" si="1"/>
        <v>5262.01</v>
      </c>
      <c r="H54" s="4">
        <f>H55</f>
        <v>0</v>
      </c>
      <c r="I54" s="4">
        <f>I55</f>
        <v>5262.01</v>
      </c>
      <c r="J54" s="12"/>
      <c r="K54" s="19"/>
    </row>
    <row r="55" spans="1:11" ht="18.75">
      <c r="A55" s="2" t="s">
        <v>22</v>
      </c>
      <c r="B55" s="3" t="s">
        <v>230</v>
      </c>
      <c r="C55" s="3" t="s">
        <v>372</v>
      </c>
      <c r="D55" s="4">
        <f t="shared" si="0"/>
        <v>5262.01</v>
      </c>
      <c r="E55" s="4">
        <f>E67</f>
        <v>0</v>
      </c>
      <c r="F55" s="4">
        <f>F67</f>
        <v>5262.01</v>
      </c>
      <c r="G55" s="4">
        <f t="shared" si="1"/>
        <v>5262.01</v>
      </c>
      <c r="H55" s="4">
        <f>H67</f>
        <v>0</v>
      </c>
      <c r="I55" s="4">
        <f>I67</f>
        <v>5262.01</v>
      </c>
      <c r="J55" s="12"/>
      <c r="K55" s="19"/>
    </row>
    <row r="56" spans="1:11" ht="18.75">
      <c r="A56" s="2" t="s">
        <v>512</v>
      </c>
      <c r="B56" s="3" t="s">
        <v>466</v>
      </c>
      <c r="C56" s="3" t="s">
        <v>213</v>
      </c>
      <c r="D56" s="4">
        <f t="shared" si="0"/>
        <v>55900</v>
      </c>
      <c r="E56" s="4">
        <f>E57+E66</f>
        <v>0</v>
      </c>
      <c r="F56" s="4">
        <f>F57+F66</f>
        <v>55900</v>
      </c>
      <c r="G56" s="4">
        <f t="shared" si="1"/>
        <v>55900</v>
      </c>
      <c r="H56" s="4">
        <f>H57+H66</f>
        <v>0</v>
      </c>
      <c r="I56" s="4">
        <f>I57+I66</f>
        <v>55900</v>
      </c>
      <c r="J56" s="12"/>
      <c r="K56" s="19"/>
    </row>
    <row r="57" spans="1:11" ht="18.75">
      <c r="A57" s="2" t="s">
        <v>215</v>
      </c>
      <c r="B57" s="3" t="s">
        <v>284</v>
      </c>
      <c r="C57" s="3" t="s">
        <v>49</v>
      </c>
      <c r="D57" s="4">
        <f t="shared" si="0"/>
        <v>50637.99</v>
      </c>
      <c r="E57" s="4">
        <f>E58+E61</f>
        <v>0</v>
      </c>
      <c r="F57" s="4">
        <f>F58+F61</f>
        <v>50637.99</v>
      </c>
      <c r="G57" s="4">
        <f t="shared" si="1"/>
        <v>50637.99</v>
      </c>
      <c r="H57" s="4">
        <f>H58+H61</f>
        <v>0</v>
      </c>
      <c r="I57" s="4">
        <f>I58+I61</f>
        <v>50637.99</v>
      </c>
      <c r="J57" s="12"/>
      <c r="K57" s="19"/>
    </row>
    <row r="58" spans="1:11" ht="18.75">
      <c r="A58" s="2" t="s">
        <v>500</v>
      </c>
      <c r="B58" s="3" t="s">
        <v>421</v>
      </c>
      <c r="C58" s="3" t="s">
        <v>405</v>
      </c>
      <c r="D58" s="4">
        <f t="shared" si="0"/>
        <v>48100</v>
      </c>
      <c r="E58" s="4">
        <f>E59+E60</f>
        <v>0</v>
      </c>
      <c r="F58" s="4">
        <f>F59+F60</f>
        <v>48100</v>
      </c>
      <c r="G58" s="4">
        <f t="shared" si="1"/>
        <v>48100</v>
      </c>
      <c r="H58" s="4">
        <f>H59+H60</f>
        <v>0</v>
      </c>
      <c r="I58" s="4">
        <f>I59+I60</f>
        <v>48100</v>
      </c>
      <c r="J58" s="12"/>
      <c r="K58" s="19"/>
    </row>
    <row r="59" spans="1:11" ht="18.75">
      <c r="A59" s="2" t="s">
        <v>226</v>
      </c>
      <c r="B59" s="3" t="s">
        <v>199</v>
      </c>
      <c r="C59" s="3" t="s">
        <v>91</v>
      </c>
      <c r="D59" s="4">
        <f t="shared" si="0"/>
        <v>36943.16</v>
      </c>
      <c r="E59" s="5"/>
      <c r="F59" s="5">
        <v>36943.16</v>
      </c>
      <c r="G59" s="4">
        <f t="shared" si="1"/>
        <v>36943.16</v>
      </c>
      <c r="H59" s="5"/>
      <c r="I59" s="5">
        <v>36943.16</v>
      </c>
      <c r="J59" s="12"/>
      <c r="K59" s="19"/>
    </row>
    <row r="60" spans="1:11" ht="18.75">
      <c r="A60" s="2" t="s">
        <v>58</v>
      </c>
      <c r="B60" s="3" t="s">
        <v>236</v>
      </c>
      <c r="C60" s="3" t="s">
        <v>59</v>
      </c>
      <c r="D60" s="4">
        <f t="shared" si="0"/>
        <v>11156.84</v>
      </c>
      <c r="E60" s="5"/>
      <c r="F60" s="5">
        <v>11156.84</v>
      </c>
      <c r="G60" s="4">
        <f t="shared" si="1"/>
        <v>11156.84</v>
      </c>
      <c r="H60" s="5">
        <v>0</v>
      </c>
      <c r="I60" s="5">
        <v>11156.84</v>
      </c>
      <c r="J60" s="12"/>
      <c r="K60" s="19"/>
    </row>
    <row r="61" spans="1:11" ht="18.75">
      <c r="A61" s="2" t="s">
        <v>333</v>
      </c>
      <c r="B61" s="3" t="s">
        <v>16</v>
      </c>
      <c r="C61" s="3" t="s">
        <v>124</v>
      </c>
      <c r="D61" s="4">
        <f t="shared" si="0"/>
        <v>2537.99</v>
      </c>
      <c r="E61" s="4">
        <f>E62+E63+E64+E65</f>
        <v>0</v>
      </c>
      <c r="F61" s="4">
        <f>F62+F63+F64+F65</f>
        <v>2537.99</v>
      </c>
      <c r="G61" s="4">
        <f t="shared" si="1"/>
        <v>2537.99</v>
      </c>
      <c r="H61" s="4">
        <f>H62+H63+H64+H65</f>
        <v>0</v>
      </c>
      <c r="I61" s="4">
        <f>I62+I63+I64+I65</f>
        <v>2537.99</v>
      </c>
      <c r="J61" s="12"/>
      <c r="K61" s="19"/>
    </row>
    <row r="62" spans="1:11" ht="18.75">
      <c r="A62" s="2" t="s">
        <v>96</v>
      </c>
      <c r="B62" s="3" t="s">
        <v>317</v>
      </c>
      <c r="C62" s="3" t="s">
        <v>316</v>
      </c>
      <c r="D62" s="4">
        <f t="shared" si="0"/>
        <v>2537.99</v>
      </c>
      <c r="E62" s="5"/>
      <c r="F62" s="5">
        <v>2537.99</v>
      </c>
      <c r="G62" s="4">
        <f t="shared" si="1"/>
        <v>2537.99</v>
      </c>
      <c r="H62" s="5"/>
      <c r="I62" s="5">
        <v>2537.99</v>
      </c>
      <c r="J62" s="12"/>
      <c r="K62" s="19"/>
    </row>
    <row r="63" spans="1:11" ht="18.75">
      <c r="A63" s="2" t="s">
        <v>304</v>
      </c>
      <c r="B63" s="3" t="s">
        <v>73</v>
      </c>
      <c r="C63" s="3" t="s">
        <v>229</v>
      </c>
      <c r="D63" s="4">
        <f t="shared" si="0"/>
        <v>0</v>
      </c>
      <c r="E63" s="5">
        <v>0</v>
      </c>
      <c r="F63" s="5">
        <v>0</v>
      </c>
      <c r="G63" s="4">
        <f t="shared" si="1"/>
        <v>0</v>
      </c>
      <c r="H63" s="5"/>
      <c r="I63" s="5">
        <v>0</v>
      </c>
      <c r="J63" s="12"/>
      <c r="K63" s="19"/>
    </row>
    <row r="64" spans="1:11" ht="18.75">
      <c r="A64" s="2" t="s">
        <v>9</v>
      </c>
      <c r="B64" s="3" t="s">
        <v>352</v>
      </c>
      <c r="C64" s="3" t="s">
        <v>436</v>
      </c>
      <c r="D64" s="4">
        <f t="shared" si="0"/>
        <v>0</v>
      </c>
      <c r="E64" s="5"/>
      <c r="F64" s="5">
        <v>0</v>
      </c>
      <c r="G64" s="4">
        <f t="shared" si="1"/>
        <v>0</v>
      </c>
      <c r="H64" s="5"/>
      <c r="I64" s="5">
        <v>0</v>
      </c>
      <c r="J64" s="12"/>
      <c r="K64" s="19"/>
    </row>
    <row r="65" spans="1:11" ht="18.75">
      <c r="A65" s="2" t="s">
        <v>388</v>
      </c>
      <c r="B65" s="3" t="s">
        <v>36</v>
      </c>
      <c r="C65" s="3" t="s">
        <v>278</v>
      </c>
      <c r="D65" s="4">
        <f t="shared" si="0"/>
        <v>0</v>
      </c>
      <c r="E65" s="5"/>
      <c r="F65" s="5">
        <v>0</v>
      </c>
      <c r="G65" s="4">
        <f t="shared" si="1"/>
        <v>0</v>
      </c>
      <c r="H65" s="5"/>
      <c r="I65" s="5">
        <v>0</v>
      </c>
      <c r="J65" s="12"/>
      <c r="K65" s="19"/>
    </row>
    <row r="66" spans="1:11" ht="18.75">
      <c r="A66" s="2" t="s">
        <v>27</v>
      </c>
      <c r="B66" s="3" t="s">
        <v>389</v>
      </c>
      <c r="C66" s="3" t="s">
        <v>398</v>
      </c>
      <c r="D66" s="4">
        <f t="shared" si="0"/>
        <v>5262.01</v>
      </c>
      <c r="E66" s="4">
        <f>E67</f>
        <v>0</v>
      </c>
      <c r="F66" s="4">
        <f>F67</f>
        <v>5262.01</v>
      </c>
      <c r="G66" s="4">
        <f t="shared" si="1"/>
        <v>5262.01</v>
      </c>
      <c r="H66" s="4">
        <f>H67</f>
        <v>0</v>
      </c>
      <c r="I66" s="4">
        <f>I67</f>
        <v>5262.01</v>
      </c>
      <c r="J66" s="12"/>
      <c r="K66" s="19"/>
    </row>
    <row r="67" spans="1:11" ht="18.75">
      <c r="A67" s="2" t="s">
        <v>123</v>
      </c>
      <c r="B67" s="3" t="s">
        <v>382</v>
      </c>
      <c r="C67" s="3" t="s">
        <v>372</v>
      </c>
      <c r="D67" s="4">
        <f t="shared" si="0"/>
        <v>5262.01</v>
      </c>
      <c r="E67" s="5"/>
      <c r="F67" s="5">
        <v>5262.01</v>
      </c>
      <c r="G67" s="4">
        <f t="shared" si="1"/>
        <v>5262.01</v>
      </c>
      <c r="H67" s="5"/>
      <c r="I67" s="5">
        <v>5262.01</v>
      </c>
      <c r="J67" s="12"/>
      <c r="K67" s="19"/>
    </row>
    <row r="68" spans="1:11" ht="18.75">
      <c r="A68" s="2" t="s">
        <v>110</v>
      </c>
      <c r="B68" s="3" t="s">
        <v>478</v>
      </c>
      <c r="C68" s="3" t="s">
        <v>44</v>
      </c>
      <c r="D68" s="4">
        <f t="shared" si="0"/>
        <v>0</v>
      </c>
      <c r="E68" s="4">
        <f aca="true" t="shared" si="10" ref="E68:F71">E72</f>
        <v>2700</v>
      </c>
      <c r="F68" s="4">
        <f t="shared" si="10"/>
        <v>2700</v>
      </c>
      <c r="G68" s="4">
        <f t="shared" si="1"/>
        <v>0</v>
      </c>
      <c r="H68" s="4">
        <f aca="true" t="shared" si="11" ref="H68:I71">H72</f>
        <v>2700</v>
      </c>
      <c r="I68" s="4">
        <f t="shared" si="11"/>
        <v>2700</v>
      </c>
      <c r="J68" s="12"/>
      <c r="K68" s="19"/>
    </row>
    <row r="69" spans="1:11" ht="18.75">
      <c r="A69" s="2" t="s">
        <v>299</v>
      </c>
      <c r="B69" s="3" t="s">
        <v>267</v>
      </c>
      <c r="C69" s="3" t="s">
        <v>49</v>
      </c>
      <c r="D69" s="4">
        <f t="shared" si="0"/>
        <v>0</v>
      </c>
      <c r="E69" s="4">
        <f t="shared" si="10"/>
        <v>2700</v>
      </c>
      <c r="F69" s="4">
        <f t="shared" si="10"/>
        <v>2700</v>
      </c>
      <c r="G69" s="4">
        <f t="shared" si="1"/>
        <v>0</v>
      </c>
      <c r="H69" s="4">
        <f t="shared" si="11"/>
        <v>2700</v>
      </c>
      <c r="I69" s="4">
        <f t="shared" si="11"/>
        <v>2700</v>
      </c>
      <c r="J69" s="12"/>
      <c r="K69" s="19"/>
    </row>
    <row r="70" spans="1:11" ht="18.75">
      <c r="A70" s="2" t="s">
        <v>162</v>
      </c>
      <c r="B70" s="3" t="s">
        <v>416</v>
      </c>
      <c r="C70" s="3" t="s">
        <v>111</v>
      </c>
      <c r="D70" s="4">
        <f aca="true" t="shared" si="12" ref="D70:D133">F70-E70</f>
        <v>0</v>
      </c>
      <c r="E70" s="4">
        <f t="shared" si="10"/>
        <v>2700</v>
      </c>
      <c r="F70" s="4">
        <f t="shared" si="10"/>
        <v>2700</v>
      </c>
      <c r="G70" s="4">
        <f aca="true" t="shared" si="13" ref="G70:G133">I70-H70</f>
        <v>0</v>
      </c>
      <c r="H70" s="4">
        <f t="shared" si="11"/>
        <v>2700</v>
      </c>
      <c r="I70" s="4">
        <f t="shared" si="11"/>
        <v>2700</v>
      </c>
      <c r="J70" s="12"/>
      <c r="K70" s="19"/>
    </row>
    <row r="71" spans="1:11" ht="18.75">
      <c r="A71" s="2" t="s">
        <v>448</v>
      </c>
      <c r="B71" s="3" t="s">
        <v>170</v>
      </c>
      <c r="C71" s="3" t="s">
        <v>510</v>
      </c>
      <c r="D71" s="4">
        <f t="shared" si="12"/>
        <v>0</v>
      </c>
      <c r="E71" s="4">
        <f t="shared" si="10"/>
        <v>2700</v>
      </c>
      <c r="F71" s="4">
        <f t="shared" si="10"/>
        <v>2700</v>
      </c>
      <c r="G71" s="4">
        <f t="shared" si="13"/>
        <v>0</v>
      </c>
      <c r="H71" s="4">
        <f t="shared" si="11"/>
        <v>2700</v>
      </c>
      <c r="I71" s="4">
        <f t="shared" si="11"/>
        <v>2700</v>
      </c>
      <c r="J71" s="12"/>
      <c r="K71" s="19"/>
    </row>
    <row r="72" spans="1:11" ht="18.75">
      <c r="A72" s="13" t="s">
        <v>394</v>
      </c>
      <c r="B72" s="14" t="s">
        <v>51</v>
      </c>
      <c r="C72" s="14" t="s">
        <v>23</v>
      </c>
      <c r="D72" s="15">
        <f t="shared" si="12"/>
        <v>0</v>
      </c>
      <c r="E72" s="15">
        <f aca="true" t="shared" si="14" ref="E72:F74">E73</f>
        <v>2700</v>
      </c>
      <c r="F72" s="15">
        <f t="shared" si="14"/>
        <v>2700</v>
      </c>
      <c r="G72" s="15">
        <f t="shared" si="13"/>
        <v>0</v>
      </c>
      <c r="H72" s="15">
        <f aca="true" t="shared" si="15" ref="H72:I74">H73</f>
        <v>2700</v>
      </c>
      <c r="I72" s="15">
        <f t="shared" si="15"/>
        <v>2700</v>
      </c>
      <c r="J72" s="12"/>
      <c r="K72" s="19"/>
    </row>
    <row r="73" spans="1:11" ht="18.75">
      <c r="A73" s="2" t="s">
        <v>186</v>
      </c>
      <c r="B73" s="3" t="s">
        <v>247</v>
      </c>
      <c r="C73" s="3" t="s">
        <v>49</v>
      </c>
      <c r="D73" s="4">
        <f t="shared" si="12"/>
        <v>0</v>
      </c>
      <c r="E73" s="4">
        <f t="shared" si="14"/>
        <v>2700</v>
      </c>
      <c r="F73" s="4">
        <f t="shared" si="14"/>
        <v>2700</v>
      </c>
      <c r="G73" s="4">
        <f t="shared" si="13"/>
        <v>0</v>
      </c>
      <c r="H73" s="4">
        <f t="shared" si="15"/>
        <v>2700</v>
      </c>
      <c r="I73" s="4">
        <f t="shared" si="15"/>
        <v>2700</v>
      </c>
      <c r="J73" s="12"/>
      <c r="K73" s="19"/>
    </row>
    <row r="74" spans="1:11" ht="18.75">
      <c r="A74" s="2" t="s">
        <v>499</v>
      </c>
      <c r="B74" s="3" t="s">
        <v>101</v>
      </c>
      <c r="C74" s="3" t="s">
        <v>111</v>
      </c>
      <c r="D74" s="4">
        <f t="shared" si="12"/>
        <v>0</v>
      </c>
      <c r="E74" s="4">
        <f t="shared" si="14"/>
        <v>2700</v>
      </c>
      <c r="F74" s="4">
        <f t="shared" si="14"/>
        <v>2700</v>
      </c>
      <c r="G74" s="4">
        <f t="shared" si="13"/>
        <v>0</v>
      </c>
      <c r="H74" s="4">
        <f t="shared" si="15"/>
        <v>2700</v>
      </c>
      <c r="I74" s="4">
        <f t="shared" si="15"/>
        <v>2700</v>
      </c>
      <c r="J74" s="12"/>
      <c r="K74" s="19"/>
    </row>
    <row r="75" spans="1:11" ht="18.75">
      <c r="A75" s="2" t="s">
        <v>140</v>
      </c>
      <c r="B75" s="3" t="s">
        <v>327</v>
      </c>
      <c r="C75" s="3" t="s">
        <v>510</v>
      </c>
      <c r="D75" s="4">
        <f t="shared" si="12"/>
        <v>0</v>
      </c>
      <c r="E75" s="5">
        <v>2700</v>
      </c>
      <c r="F75" s="5">
        <v>2700</v>
      </c>
      <c r="G75" s="4">
        <f t="shared" si="13"/>
        <v>0</v>
      </c>
      <c r="H75" s="5">
        <v>2700</v>
      </c>
      <c r="I75" s="5">
        <v>2700</v>
      </c>
      <c r="J75" s="12"/>
      <c r="K75" s="19"/>
    </row>
    <row r="76" spans="1:11" ht="18.75">
      <c r="A76" s="2" t="s">
        <v>5</v>
      </c>
      <c r="B76" s="3" t="s">
        <v>344</v>
      </c>
      <c r="C76" s="3" t="s">
        <v>216</v>
      </c>
      <c r="D76" s="4">
        <f t="shared" si="12"/>
        <v>0</v>
      </c>
      <c r="E76" s="4">
        <f aca="true" t="shared" si="16" ref="E76:F79">E80</f>
        <v>2700</v>
      </c>
      <c r="F76" s="4">
        <f t="shared" si="16"/>
        <v>2700</v>
      </c>
      <c r="G76" s="4">
        <f t="shared" si="13"/>
        <v>0</v>
      </c>
      <c r="H76" s="4">
        <f aca="true" t="shared" si="17" ref="H76:I79">H80</f>
        <v>2700</v>
      </c>
      <c r="I76" s="4">
        <f t="shared" si="17"/>
        <v>2700</v>
      </c>
      <c r="J76" s="12"/>
      <c r="K76" s="19"/>
    </row>
    <row r="77" spans="1:11" ht="18.75">
      <c r="A77" s="2" t="s">
        <v>376</v>
      </c>
      <c r="B77" s="3" t="s">
        <v>402</v>
      </c>
      <c r="C77" s="3" t="s">
        <v>49</v>
      </c>
      <c r="D77" s="4">
        <f t="shared" si="12"/>
        <v>0</v>
      </c>
      <c r="E77" s="4">
        <f t="shared" si="16"/>
        <v>2700</v>
      </c>
      <c r="F77" s="4">
        <f t="shared" si="16"/>
        <v>2700</v>
      </c>
      <c r="G77" s="4">
        <f t="shared" si="13"/>
        <v>0</v>
      </c>
      <c r="H77" s="4">
        <f t="shared" si="17"/>
        <v>2700</v>
      </c>
      <c r="I77" s="4">
        <f t="shared" si="17"/>
        <v>2700</v>
      </c>
      <c r="J77" s="12"/>
      <c r="K77" s="19"/>
    </row>
    <row r="78" spans="1:11" ht="18.75">
      <c r="A78" s="2" t="s">
        <v>78</v>
      </c>
      <c r="B78" s="3" t="s">
        <v>281</v>
      </c>
      <c r="C78" s="3" t="s">
        <v>111</v>
      </c>
      <c r="D78" s="4">
        <f t="shared" si="12"/>
        <v>0</v>
      </c>
      <c r="E78" s="4">
        <f t="shared" si="16"/>
        <v>2700</v>
      </c>
      <c r="F78" s="4">
        <f t="shared" si="16"/>
        <v>2700</v>
      </c>
      <c r="G78" s="4">
        <f t="shared" si="13"/>
        <v>0</v>
      </c>
      <c r="H78" s="4">
        <f t="shared" si="17"/>
        <v>2700</v>
      </c>
      <c r="I78" s="4">
        <f t="shared" si="17"/>
        <v>2700</v>
      </c>
      <c r="J78" s="12"/>
      <c r="K78" s="19"/>
    </row>
    <row r="79" spans="1:11" ht="18.75">
      <c r="A79" s="2" t="s">
        <v>391</v>
      </c>
      <c r="B79" s="3" t="s">
        <v>29</v>
      </c>
      <c r="C79" s="3" t="s">
        <v>510</v>
      </c>
      <c r="D79" s="4">
        <f t="shared" si="12"/>
        <v>0</v>
      </c>
      <c r="E79" s="4">
        <f t="shared" si="16"/>
        <v>2700</v>
      </c>
      <c r="F79" s="4">
        <f t="shared" si="16"/>
        <v>2700</v>
      </c>
      <c r="G79" s="4">
        <f t="shared" si="13"/>
        <v>0</v>
      </c>
      <c r="H79" s="4">
        <f t="shared" si="17"/>
        <v>2700</v>
      </c>
      <c r="I79" s="4">
        <f t="shared" si="17"/>
        <v>2700</v>
      </c>
      <c r="J79" s="12"/>
      <c r="K79" s="19"/>
    </row>
    <row r="80" spans="1:11" ht="18.75">
      <c r="A80" s="13" t="s">
        <v>310</v>
      </c>
      <c r="B80" s="14" t="s">
        <v>386</v>
      </c>
      <c r="C80" s="14" t="s">
        <v>381</v>
      </c>
      <c r="D80" s="15">
        <f t="shared" si="12"/>
        <v>0</v>
      </c>
      <c r="E80" s="15">
        <f aca="true" t="shared" si="18" ref="E80:F82">E81</f>
        <v>2700</v>
      </c>
      <c r="F80" s="15">
        <f t="shared" si="18"/>
        <v>2700</v>
      </c>
      <c r="G80" s="15">
        <f t="shared" si="13"/>
        <v>0</v>
      </c>
      <c r="H80" s="15">
        <f aca="true" t="shared" si="19" ref="H80:I82">H81</f>
        <v>2700</v>
      </c>
      <c r="I80" s="15">
        <f t="shared" si="19"/>
        <v>2700</v>
      </c>
      <c r="J80" s="12"/>
      <c r="K80" s="19"/>
    </row>
    <row r="81" spans="1:11" ht="18.75">
      <c r="A81" s="2" t="s">
        <v>90</v>
      </c>
      <c r="B81" s="3" t="s">
        <v>430</v>
      </c>
      <c r="C81" s="3" t="s">
        <v>49</v>
      </c>
      <c r="D81" s="4">
        <f t="shared" si="12"/>
        <v>0</v>
      </c>
      <c r="E81" s="4">
        <f t="shared" si="18"/>
        <v>2700</v>
      </c>
      <c r="F81" s="4">
        <f t="shared" si="18"/>
        <v>2700</v>
      </c>
      <c r="G81" s="4">
        <f t="shared" si="13"/>
        <v>0</v>
      </c>
      <c r="H81" s="4">
        <f t="shared" si="19"/>
        <v>2700</v>
      </c>
      <c r="I81" s="4">
        <f t="shared" si="19"/>
        <v>2700</v>
      </c>
      <c r="J81" s="12"/>
      <c r="K81" s="19"/>
    </row>
    <row r="82" spans="1:11" ht="18.75">
      <c r="A82" s="2" t="s">
        <v>275</v>
      </c>
      <c r="B82" s="3" t="s">
        <v>308</v>
      </c>
      <c r="C82" s="3" t="s">
        <v>111</v>
      </c>
      <c r="D82" s="4">
        <f t="shared" si="12"/>
        <v>0</v>
      </c>
      <c r="E82" s="4">
        <f t="shared" si="18"/>
        <v>2700</v>
      </c>
      <c r="F82" s="4">
        <f t="shared" si="18"/>
        <v>2700</v>
      </c>
      <c r="G82" s="4">
        <f t="shared" si="13"/>
        <v>0</v>
      </c>
      <c r="H82" s="4">
        <f t="shared" si="19"/>
        <v>2700</v>
      </c>
      <c r="I82" s="4">
        <f t="shared" si="19"/>
        <v>2700</v>
      </c>
      <c r="J82" s="12"/>
      <c r="K82" s="19"/>
    </row>
    <row r="83" spans="1:11" ht="18.75">
      <c r="A83" s="2" t="s">
        <v>37</v>
      </c>
      <c r="B83" s="3" t="s">
        <v>6</v>
      </c>
      <c r="C83" s="3" t="s">
        <v>510</v>
      </c>
      <c r="D83" s="4">
        <f t="shared" si="12"/>
        <v>0</v>
      </c>
      <c r="E83" s="5">
        <v>2700</v>
      </c>
      <c r="F83" s="5">
        <v>2700</v>
      </c>
      <c r="G83" s="4">
        <f t="shared" si="13"/>
        <v>0</v>
      </c>
      <c r="H83" s="5">
        <v>2700</v>
      </c>
      <c r="I83" s="5">
        <v>2700</v>
      </c>
      <c r="J83" s="12"/>
      <c r="K83" s="19"/>
    </row>
    <row r="84" spans="1:11" ht="18.75">
      <c r="A84" s="2" t="s">
        <v>195</v>
      </c>
      <c r="B84" s="3" t="s">
        <v>220</v>
      </c>
      <c r="C84" s="3" t="s">
        <v>117</v>
      </c>
      <c r="D84" s="4">
        <f t="shared" si="12"/>
        <v>118800</v>
      </c>
      <c r="E84" s="4">
        <f>E85+E93</f>
        <v>0</v>
      </c>
      <c r="F84" s="4">
        <f>F85+F93</f>
        <v>118800</v>
      </c>
      <c r="G84" s="4">
        <f t="shared" si="13"/>
        <v>118684.67000000001</v>
      </c>
      <c r="H84" s="4">
        <f>H85+H93</f>
        <v>0</v>
      </c>
      <c r="I84" s="4">
        <f>I85+I93</f>
        <v>118684.67000000001</v>
      </c>
      <c r="J84" s="12"/>
      <c r="K84" s="19"/>
    </row>
    <row r="85" spans="1:11" ht="18.75">
      <c r="A85" s="2" t="s">
        <v>457</v>
      </c>
      <c r="B85" s="3" t="s">
        <v>2</v>
      </c>
      <c r="C85" s="3" t="s">
        <v>49</v>
      </c>
      <c r="D85" s="4">
        <f t="shared" si="12"/>
        <v>109300</v>
      </c>
      <c r="E85" s="4">
        <f>E86+E91</f>
        <v>0</v>
      </c>
      <c r="F85" s="4">
        <f>F86+F91</f>
        <v>109300</v>
      </c>
      <c r="G85" s="4">
        <f t="shared" si="13"/>
        <v>109229.67000000001</v>
      </c>
      <c r="H85" s="4">
        <f>H86+H91</f>
        <v>0</v>
      </c>
      <c r="I85" s="4">
        <f>I86+I91</f>
        <v>109229.67000000001</v>
      </c>
      <c r="J85" s="12"/>
      <c r="K85" s="19"/>
    </row>
    <row r="86" spans="1:11" ht="18.75">
      <c r="A86" s="2" t="s">
        <v>225</v>
      </c>
      <c r="B86" s="3" t="s">
        <v>262</v>
      </c>
      <c r="C86" s="3" t="s">
        <v>124</v>
      </c>
      <c r="D86" s="4">
        <f t="shared" si="12"/>
        <v>109300</v>
      </c>
      <c r="E86" s="4">
        <f>E87+E88+E89+E90</f>
        <v>0</v>
      </c>
      <c r="F86" s="4">
        <f>F87+F88+F89+F90</f>
        <v>109300</v>
      </c>
      <c r="G86" s="4">
        <f t="shared" si="13"/>
        <v>109229.67000000001</v>
      </c>
      <c r="H86" s="4">
        <f>H87+H88+H89+H90</f>
        <v>0</v>
      </c>
      <c r="I86" s="4">
        <f>I87+I88+I89+I90</f>
        <v>109229.67000000001</v>
      </c>
      <c r="J86" s="12"/>
      <c r="K86" s="19"/>
    </row>
    <row r="87" spans="1:11" ht="18.75">
      <c r="A87" s="2" t="s">
        <v>214</v>
      </c>
      <c r="B87" s="3" t="s">
        <v>343</v>
      </c>
      <c r="C87" s="3" t="s">
        <v>229</v>
      </c>
      <c r="D87" s="4">
        <f t="shared" si="12"/>
        <v>0</v>
      </c>
      <c r="E87" s="4">
        <f aca="true" t="shared" si="20" ref="E87:F90">E105</f>
        <v>0</v>
      </c>
      <c r="F87" s="4">
        <f t="shared" si="20"/>
        <v>0</v>
      </c>
      <c r="G87" s="4">
        <f t="shared" si="13"/>
        <v>0</v>
      </c>
      <c r="H87" s="4">
        <f aca="true" t="shared" si="21" ref="H87:I90">H105</f>
        <v>0</v>
      </c>
      <c r="I87" s="4">
        <f t="shared" si="21"/>
        <v>0</v>
      </c>
      <c r="J87" s="12"/>
      <c r="K87" s="19"/>
    </row>
    <row r="88" spans="1:11" ht="18.75">
      <c r="A88" s="2" t="s">
        <v>8</v>
      </c>
      <c r="B88" s="3" t="s">
        <v>119</v>
      </c>
      <c r="C88" s="3" t="s">
        <v>436</v>
      </c>
      <c r="D88" s="4">
        <f t="shared" si="12"/>
        <v>75700</v>
      </c>
      <c r="E88" s="4">
        <f t="shared" si="20"/>
        <v>0</v>
      </c>
      <c r="F88" s="4">
        <f>SUM(F106)</f>
        <v>75700</v>
      </c>
      <c r="G88" s="4">
        <f t="shared" si="13"/>
        <v>75675.85</v>
      </c>
      <c r="H88" s="4">
        <f t="shared" si="21"/>
        <v>0</v>
      </c>
      <c r="I88" s="4">
        <f t="shared" si="21"/>
        <v>75675.85</v>
      </c>
      <c r="J88" s="12"/>
      <c r="K88" s="19"/>
    </row>
    <row r="89" spans="1:11" ht="18.75">
      <c r="A89" s="2" t="s">
        <v>76</v>
      </c>
      <c r="B89" s="3" t="s">
        <v>24</v>
      </c>
      <c r="C89" s="3" t="s">
        <v>341</v>
      </c>
      <c r="D89" s="4">
        <f t="shared" si="12"/>
        <v>33600</v>
      </c>
      <c r="E89" s="4">
        <v>0</v>
      </c>
      <c r="F89" s="4">
        <f t="shared" si="20"/>
        <v>33600</v>
      </c>
      <c r="G89" s="4">
        <f t="shared" si="13"/>
        <v>33553.82</v>
      </c>
      <c r="H89" s="4">
        <v>0</v>
      </c>
      <c r="I89" s="4">
        <f>SUM(I107)</f>
        <v>33553.82</v>
      </c>
      <c r="J89" s="12"/>
      <c r="K89" s="19"/>
    </row>
    <row r="90" spans="1:11" ht="18.75">
      <c r="A90" s="2" t="s">
        <v>387</v>
      </c>
      <c r="B90" s="3" t="s">
        <v>369</v>
      </c>
      <c r="C90" s="3" t="s">
        <v>366</v>
      </c>
      <c r="D90" s="4">
        <f t="shared" si="12"/>
        <v>0</v>
      </c>
      <c r="E90" s="4">
        <f t="shared" si="20"/>
        <v>0</v>
      </c>
      <c r="F90" s="4">
        <f t="shared" si="20"/>
        <v>0</v>
      </c>
      <c r="G90" s="4">
        <f t="shared" si="13"/>
        <v>0</v>
      </c>
      <c r="H90" s="4">
        <f t="shared" si="21"/>
        <v>0</v>
      </c>
      <c r="I90" s="4">
        <f t="shared" si="21"/>
        <v>0</v>
      </c>
      <c r="J90" s="12"/>
      <c r="K90" s="19"/>
    </row>
    <row r="91" spans="1:11" ht="18.75">
      <c r="A91" s="2" t="s">
        <v>332</v>
      </c>
      <c r="B91" s="3" t="s">
        <v>13</v>
      </c>
      <c r="C91" s="3" t="s">
        <v>62</v>
      </c>
      <c r="D91" s="4">
        <f t="shared" si="12"/>
        <v>0</v>
      </c>
      <c r="E91" s="4">
        <f>E92</f>
        <v>0</v>
      </c>
      <c r="F91" s="4">
        <f>F92</f>
        <v>0</v>
      </c>
      <c r="G91" s="4">
        <f t="shared" si="13"/>
        <v>0</v>
      </c>
      <c r="H91" s="4">
        <f>H92</f>
        <v>0</v>
      </c>
      <c r="I91" s="4">
        <f>I92</f>
        <v>0</v>
      </c>
      <c r="J91" s="12"/>
      <c r="K91" s="19"/>
    </row>
    <row r="92" spans="1:11" ht="18.75">
      <c r="A92" s="2" t="s">
        <v>113</v>
      </c>
      <c r="B92" s="3" t="s">
        <v>302</v>
      </c>
      <c r="C92" s="3" t="s">
        <v>365</v>
      </c>
      <c r="D92" s="4">
        <f t="shared" si="12"/>
        <v>0</v>
      </c>
      <c r="E92" s="4">
        <f>E99</f>
        <v>0</v>
      </c>
      <c r="F92" s="4">
        <f>F99</f>
        <v>0</v>
      </c>
      <c r="G92" s="4">
        <f t="shared" si="13"/>
        <v>0</v>
      </c>
      <c r="H92" s="4">
        <f>H99</f>
        <v>0</v>
      </c>
      <c r="I92" s="4">
        <f>I99</f>
        <v>0</v>
      </c>
      <c r="J92" s="12"/>
      <c r="K92" s="19"/>
    </row>
    <row r="93" spans="1:11" ht="18.75">
      <c r="A93" s="2" t="s">
        <v>205</v>
      </c>
      <c r="B93" s="3" t="s">
        <v>106</v>
      </c>
      <c r="C93" s="3" t="s">
        <v>398</v>
      </c>
      <c r="D93" s="4">
        <f t="shared" si="12"/>
        <v>9500</v>
      </c>
      <c r="E93" s="4">
        <f>E94+E95</f>
        <v>0</v>
      </c>
      <c r="F93" s="4">
        <f>F94+F95</f>
        <v>9500</v>
      </c>
      <c r="G93" s="4">
        <f t="shared" si="13"/>
        <v>9455</v>
      </c>
      <c r="H93" s="4">
        <f>H94+H95</f>
        <v>0</v>
      </c>
      <c r="I93" s="4">
        <f>I94+I95</f>
        <v>9455</v>
      </c>
      <c r="J93" s="12"/>
      <c r="K93" s="19"/>
    </row>
    <row r="94" spans="1:11" ht="18.75">
      <c r="A94" s="2" t="s">
        <v>279</v>
      </c>
      <c r="B94" s="3" t="s">
        <v>238</v>
      </c>
      <c r="C94" s="3" t="s">
        <v>473</v>
      </c>
      <c r="D94" s="4">
        <f t="shared" si="12"/>
        <v>0</v>
      </c>
      <c r="E94" s="4">
        <f>E101+E113</f>
        <v>0</v>
      </c>
      <c r="F94" s="4">
        <f>F101+F113</f>
        <v>0</v>
      </c>
      <c r="G94" s="4">
        <f t="shared" si="13"/>
        <v>0</v>
      </c>
      <c r="H94" s="4">
        <f>H101+H113</f>
        <v>0</v>
      </c>
      <c r="I94" s="4">
        <f>I101+I113</f>
        <v>0</v>
      </c>
      <c r="J94" s="12"/>
      <c r="K94" s="19"/>
    </row>
    <row r="95" spans="1:11" ht="18.75">
      <c r="A95" s="2" t="s">
        <v>125</v>
      </c>
      <c r="B95" s="3" t="s">
        <v>92</v>
      </c>
      <c r="C95" s="3" t="s">
        <v>372</v>
      </c>
      <c r="D95" s="4">
        <f t="shared" si="12"/>
        <v>9500</v>
      </c>
      <c r="E95" s="4">
        <f>E110</f>
        <v>0</v>
      </c>
      <c r="F95" s="4">
        <f>F110</f>
        <v>9500</v>
      </c>
      <c r="G95" s="4">
        <f t="shared" si="13"/>
        <v>9455</v>
      </c>
      <c r="H95" s="4">
        <f>H110</f>
        <v>0</v>
      </c>
      <c r="I95" s="4">
        <f>I110</f>
        <v>9455</v>
      </c>
      <c r="J95" s="12"/>
      <c r="K95" s="19"/>
    </row>
    <row r="96" spans="1:11" ht="18.75" hidden="1">
      <c r="A96" s="2" t="s">
        <v>361</v>
      </c>
      <c r="B96" s="3" t="s">
        <v>81</v>
      </c>
      <c r="C96" s="3" t="s">
        <v>206</v>
      </c>
      <c r="D96" s="4">
        <f t="shared" si="12"/>
        <v>0</v>
      </c>
      <c r="E96" s="4">
        <f>E97+E100</f>
        <v>0</v>
      </c>
      <c r="F96" s="4">
        <f>F97+F100</f>
        <v>0</v>
      </c>
      <c r="G96" s="4">
        <f t="shared" si="13"/>
        <v>0</v>
      </c>
      <c r="H96" s="4">
        <f>H97+H100</f>
        <v>0</v>
      </c>
      <c r="I96" s="4">
        <f>I97+I100</f>
        <v>0</v>
      </c>
      <c r="J96" s="12"/>
      <c r="K96" s="19"/>
    </row>
    <row r="97" spans="1:11" ht="18.75" hidden="1">
      <c r="A97" s="2" t="s">
        <v>71</v>
      </c>
      <c r="B97" s="3" t="s">
        <v>143</v>
      </c>
      <c r="C97" s="3" t="s">
        <v>49</v>
      </c>
      <c r="D97" s="4">
        <f t="shared" si="12"/>
        <v>0</v>
      </c>
      <c r="E97" s="4">
        <f>E98</f>
        <v>0</v>
      </c>
      <c r="F97" s="4">
        <f>F98</f>
        <v>0</v>
      </c>
      <c r="G97" s="4">
        <f t="shared" si="13"/>
        <v>0</v>
      </c>
      <c r="H97" s="4">
        <f>H98</f>
        <v>0</v>
      </c>
      <c r="I97" s="4">
        <f>I98</f>
        <v>0</v>
      </c>
      <c r="J97" s="12"/>
      <c r="K97" s="19"/>
    </row>
    <row r="98" spans="1:11" ht="18.75" hidden="1">
      <c r="A98" s="2" t="s">
        <v>84</v>
      </c>
      <c r="B98" s="3" t="s">
        <v>135</v>
      </c>
      <c r="C98" s="3" t="s">
        <v>62</v>
      </c>
      <c r="D98" s="4">
        <f t="shared" si="12"/>
        <v>0</v>
      </c>
      <c r="E98" s="4">
        <f>E99</f>
        <v>0</v>
      </c>
      <c r="F98" s="4">
        <f>F99</f>
        <v>0</v>
      </c>
      <c r="G98" s="4">
        <f t="shared" si="13"/>
        <v>0</v>
      </c>
      <c r="H98" s="4">
        <f>H99</f>
        <v>0</v>
      </c>
      <c r="I98" s="4">
        <f>I99</f>
        <v>0</v>
      </c>
      <c r="J98" s="12"/>
      <c r="K98" s="19"/>
    </row>
    <row r="99" spans="1:11" ht="18.75" hidden="1">
      <c r="A99" s="2" t="s">
        <v>379</v>
      </c>
      <c r="B99" s="3" t="s">
        <v>441</v>
      </c>
      <c r="C99" s="3" t="s">
        <v>365</v>
      </c>
      <c r="D99" s="4">
        <f t="shared" si="12"/>
        <v>0</v>
      </c>
      <c r="E99" s="5"/>
      <c r="F99" s="5"/>
      <c r="G99" s="4">
        <f t="shared" si="13"/>
        <v>0</v>
      </c>
      <c r="H99" s="5"/>
      <c r="I99" s="5"/>
      <c r="J99" s="12"/>
      <c r="K99" s="19"/>
    </row>
    <row r="100" spans="1:11" ht="18.75" hidden="1">
      <c r="A100" s="2" t="s">
        <v>447</v>
      </c>
      <c r="B100" s="3" t="s">
        <v>235</v>
      </c>
      <c r="C100" s="3" t="s">
        <v>398</v>
      </c>
      <c r="D100" s="4">
        <f t="shared" si="12"/>
        <v>0</v>
      </c>
      <c r="E100" s="4">
        <f>E101</f>
        <v>0</v>
      </c>
      <c r="F100" s="4">
        <f>F101</f>
        <v>0</v>
      </c>
      <c r="G100" s="4">
        <f t="shared" si="13"/>
        <v>0</v>
      </c>
      <c r="H100" s="4">
        <f>H101</f>
        <v>0</v>
      </c>
      <c r="I100" s="4">
        <f>I101</f>
        <v>0</v>
      </c>
      <c r="J100" s="12"/>
      <c r="K100" s="19"/>
    </row>
    <row r="101" spans="1:11" ht="18.75" hidden="1">
      <c r="A101" s="2" t="s">
        <v>161</v>
      </c>
      <c r="B101" s="3" t="s">
        <v>97</v>
      </c>
      <c r="C101" s="3" t="s">
        <v>473</v>
      </c>
      <c r="D101" s="4">
        <f t="shared" si="12"/>
        <v>0</v>
      </c>
      <c r="E101" s="5"/>
      <c r="F101" s="5"/>
      <c r="G101" s="4">
        <f t="shared" si="13"/>
        <v>0</v>
      </c>
      <c r="H101" s="5"/>
      <c r="I101" s="5"/>
      <c r="J101" s="12"/>
      <c r="K101" s="19"/>
    </row>
    <row r="102" spans="1:11" ht="18.75">
      <c r="A102" s="13" t="s">
        <v>298</v>
      </c>
      <c r="B102" s="14" t="s">
        <v>329</v>
      </c>
      <c r="C102" s="14" t="s">
        <v>397</v>
      </c>
      <c r="D102" s="15">
        <f t="shared" si="12"/>
        <v>118800</v>
      </c>
      <c r="E102" s="15">
        <f>E103+E109</f>
        <v>0</v>
      </c>
      <c r="F102" s="15">
        <f>F103+F109</f>
        <v>118800</v>
      </c>
      <c r="G102" s="15">
        <f t="shared" si="13"/>
        <v>118684.67000000001</v>
      </c>
      <c r="H102" s="15">
        <f>H103+H109</f>
        <v>0</v>
      </c>
      <c r="I102" s="15">
        <f>I103+I109</f>
        <v>118684.67000000001</v>
      </c>
      <c r="J102" s="12"/>
      <c r="K102" s="19"/>
    </row>
    <row r="103" spans="1:11" ht="18.75">
      <c r="A103" s="2" t="s">
        <v>52</v>
      </c>
      <c r="B103" s="3" t="s">
        <v>417</v>
      </c>
      <c r="C103" s="3" t="s">
        <v>49</v>
      </c>
      <c r="D103" s="4">
        <f t="shared" si="12"/>
        <v>109300</v>
      </c>
      <c r="E103" s="4">
        <f>E104</f>
        <v>0</v>
      </c>
      <c r="F103" s="4">
        <f>F104</f>
        <v>109300</v>
      </c>
      <c r="G103" s="4">
        <f t="shared" si="13"/>
        <v>109229.67000000001</v>
      </c>
      <c r="H103" s="4">
        <f>H104</f>
        <v>0</v>
      </c>
      <c r="I103" s="4">
        <f>I104</f>
        <v>109229.67000000001</v>
      </c>
      <c r="J103" s="12"/>
      <c r="K103" s="19"/>
    </row>
    <row r="104" spans="1:11" ht="18.75">
      <c r="A104" s="2" t="s">
        <v>442</v>
      </c>
      <c r="B104" s="3" t="s">
        <v>152</v>
      </c>
      <c r="C104" s="3" t="s">
        <v>124</v>
      </c>
      <c r="D104" s="4">
        <f t="shared" si="12"/>
        <v>109300</v>
      </c>
      <c r="E104" s="4">
        <f>E105+E106+E107+E108</f>
        <v>0</v>
      </c>
      <c r="F104" s="4">
        <f>F105+F106+F107+F108</f>
        <v>109300</v>
      </c>
      <c r="G104" s="4">
        <f t="shared" si="13"/>
        <v>109229.67000000001</v>
      </c>
      <c r="H104" s="4">
        <f>H105+H106+H107+H108</f>
        <v>0</v>
      </c>
      <c r="I104" s="4">
        <f>I105+I106+I107+I108</f>
        <v>109229.67000000001</v>
      </c>
      <c r="J104" s="12"/>
      <c r="K104" s="19"/>
    </row>
    <row r="105" spans="1:11" ht="18.75">
      <c r="A105" s="2" t="s">
        <v>459</v>
      </c>
      <c r="B105" s="3" t="s">
        <v>209</v>
      </c>
      <c r="C105" s="3" t="s">
        <v>229</v>
      </c>
      <c r="D105" s="4">
        <f t="shared" si="12"/>
        <v>0</v>
      </c>
      <c r="E105" s="5"/>
      <c r="F105" s="5"/>
      <c r="G105" s="4">
        <f t="shared" si="13"/>
        <v>0</v>
      </c>
      <c r="H105" s="5"/>
      <c r="I105" s="5"/>
      <c r="J105" s="12"/>
      <c r="K105" s="19"/>
    </row>
    <row r="106" spans="1:11" ht="18.75">
      <c r="A106" s="2" t="s">
        <v>242</v>
      </c>
      <c r="B106" s="3" t="s">
        <v>484</v>
      </c>
      <c r="C106" s="3" t="s">
        <v>436</v>
      </c>
      <c r="D106" s="4">
        <f t="shared" si="12"/>
        <v>75700</v>
      </c>
      <c r="E106" s="5"/>
      <c r="F106" s="5">
        <v>75700</v>
      </c>
      <c r="G106" s="4">
        <f t="shared" si="13"/>
        <v>75675.85</v>
      </c>
      <c r="H106" s="5"/>
      <c r="I106" s="5">
        <v>75675.85</v>
      </c>
      <c r="J106" s="12"/>
      <c r="K106" s="19"/>
    </row>
    <row r="107" spans="1:11" ht="18.75">
      <c r="A107" s="2" t="s">
        <v>188</v>
      </c>
      <c r="B107" s="3" t="s">
        <v>411</v>
      </c>
      <c r="C107" s="3" t="s">
        <v>341</v>
      </c>
      <c r="D107" s="4">
        <f t="shared" si="12"/>
        <v>33600</v>
      </c>
      <c r="E107" s="5"/>
      <c r="F107" s="5">
        <v>33600</v>
      </c>
      <c r="G107" s="4">
        <f t="shared" si="13"/>
        <v>33553.82</v>
      </c>
      <c r="H107" s="5"/>
      <c r="I107" s="5">
        <v>33553.82</v>
      </c>
      <c r="J107" s="12"/>
      <c r="K107" s="19"/>
    </row>
    <row r="108" spans="1:11" ht="18.75">
      <c r="A108" s="2" t="s">
        <v>422</v>
      </c>
      <c r="B108" s="3" t="s">
        <v>258</v>
      </c>
      <c r="C108" s="3" t="s">
        <v>366</v>
      </c>
      <c r="D108" s="4">
        <f t="shared" si="12"/>
        <v>0</v>
      </c>
      <c r="E108" s="5"/>
      <c r="F108" s="5">
        <v>0</v>
      </c>
      <c r="G108" s="4">
        <f t="shared" si="13"/>
        <v>0</v>
      </c>
      <c r="H108" s="5"/>
      <c r="I108" s="5">
        <v>0</v>
      </c>
      <c r="J108" s="12"/>
      <c r="K108" s="19"/>
    </row>
    <row r="109" spans="1:11" ht="18.75">
      <c r="A109" s="2" t="s">
        <v>200</v>
      </c>
      <c r="B109" s="3" t="s">
        <v>511</v>
      </c>
      <c r="C109" s="3" t="s">
        <v>398</v>
      </c>
      <c r="D109" s="4">
        <f t="shared" si="12"/>
        <v>9500</v>
      </c>
      <c r="E109" s="4">
        <f>E110</f>
        <v>0</v>
      </c>
      <c r="F109" s="4">
        <f>F110</f>
        <v>9500</v>
      </c>
      <c r="G109" s="4">
        <f t="shared" si="13"/>
        <v>9455</v>
      </c>
      <c r="H109" s="4">
        <f>H110</f>
        <v>0</v>
      </c>
      <c r="I109" s="4">
        <f>I110</f>
        <v>9455</v>
      </c>
      <c r="J109" s="12"/>
      <c r="K109" s="19"/>
    </row>
    <row r="110" spans="1:11" ht="18.75">
      <c r="A110" s="2" t="s">
        <v>158</v>
      </c>
      <c r="B110" s="3" t="s">
        <v>507</v>
      </c>
      <c r="C110" s="3" t="s">
        <v>372</v>
      </c>
      <c r="D110" s="4">
        <f t="shared" si="12"/>
        <v>9500</v>
      </c>
      <c r="E110" s="5"/>
      <c r="F110" s="5">
        <v>9500</v>
      </c>
      <c r="G110" s="4">
        <f t="shared" si="13"/>
        <v>9455</v>
      </c>
      <c r="H110" s="5"/>
      <c r="I110" s="5">
        <v>9455</v>
      </c>
      <c r="J110" s="12"/>
      <c r="K110" s="19"/>
    </row>
    <row r="111" spans="1:11" ht="18.75" hidden="1">
      <c r="A111" s="2" t="s">
        <v>149</v>
      </c>
      <c r="B111" s="3" t="s">
        <v>234</v>
      </c>
      <c r="C111" s="3" t="s">
        <v>315</v>
      </c>
      <c r="D111" s="4">
        <f t="shared" si="12"/>
        <v>0</v>
      </c>
      <c r="E111" s="4">
        <f>E112</f>
        <v>0</v>
      </c>
      <c r="F111" s="4">
        <f>F112</f>
        <v>0</v>
      </c>
      <c r="G111" s="4">
        <f t="shared" si="13"/>
        <v>0</v>
      </c>
      <c r="H111" s="4">
        <f>H112</f>
        <v>0</v>
      </c>
      <c r="I111" s="4">
        <f>I112</f>
        <v>0</v>
      </c>
      <c r="J111" s="12"/>
      <c r="K111" s="19"/>
    </row>
    <row r="112" spans="1:11" ht="18.75" hidden="1">
      <c r="A112" s="2" t="s">
        <v>506</v>
      </c>
      <c r="B112" s="3" t="s">
        <v>80</v>
      </c>
      <c r="C112" s="3" t="s">
        <v>398</v>
      </c>
      <c r="D112" s="4">
        <f t="shared" si="12"/>
        <v>0</v>
      </c>
      <c r="E112" s="4">
        <f>E113</f>
        <v>0</v>
      </c>
      <c r="F112" s="4">
        <f>F113</f>
        <v>0</v>
      </c>
      <c r="G112" s="4">
        <f t="shared" si="13"/>
        <v>0</v>
      </c>
      <c r="H112" s="4">
        <f>H113</f>
        <v>0</v>
      </c>
      <c r="I112" s="4">
        <f>I113</f>
        <v>0</v>
      </c>
      <c r="J112" s="12"/>
      <c r="K112" s="19"/>
    </row>
    <row r="113" spans="1:11" ht="18.75" hidden="1">
      <c r="A113" s="2" t="s">
        <v>224</v>
      </c>
      <c r="B113" s="3" t="s">
        <v>218</v>
      </c>
      <c r="C113" s="3" t="s">
        <v>473</v>
      </c>
      <c r="D113" s="4">
        <f t="shared" si="12"/>
        <v>0</v>
      </c>
      <c r="E113" s="5"/>
      <c r="F113" s="5"/>
      <c r="G113" s="4">
        <f t="shared" si="13"/>
        <v>0</v>
      </c>
      <c r="H113" s="5"/>
      <c r="I113" s="5"/>
      <c r="J113" s="12"/>
      <c r="K113" s="19"/>
    </row>
    <row r="114" spans="1:11" ht="18.75">
      <c r="A114" s="2" t="s">
        <v>171</v>
      </c>
      <c r="B114" s="3" t="s">
        <v>477</v>
      </c>
      <c r="C114" s="3" t="s">
        <v>176</v>
      </c>
      <c r="D114" s="4">
        <f t="shared" si="12"/>
        <v>0</v>
      </c>
      <c r="E114" s="4">
        <f>E115+E128</f>
        <v>2300</v>
      </c>
      <c r="F114" s="4">
        <f>F115+F128</f>
        <v>2300</v>
      </c>
      <c r="G114" s="4">
        <f t="shared" si="13"/>
        <v>0</v>
      </c>
      <c r="H114" s="4">
        <f>H115+H128</f>
        <v>2300</v>
      </c>
      <c r="I114" s="4">
        <f>I115+I128</f>
        <v>2300</v>
      </c>
      <c r="J114" s="12"/>
      <c r="K114" s="19"/>
    </row>
    <row r="115" spans="1:11" ht="18.75">
      <c r="A115" s="2" t="s">
        <v>475</v>
      </c>
      <c r="B115" s="3" t="s">
        <v>266</v>
      </c>
      <c r="C115" s="3" t="s">
        <v>49</v>
      </c>
      <c r="D115" s="4">
        <f t="shared" si="12"/>
        <v>0</v>
      </c>
      <c r="E115" s="4">
        <f>E116+E120+E125+E127</f>
        <v>2300</v>
      </c>
      <c r="F115" s="4">
        <f>F116+F120+F125+F127</f>
        <v>2300</v>
      </c>
      <c r="G115" s="4">
        <f t="shared" si="13"/>
        <v>0</v>
      </c>
      <c r="H115" s="4">
        <f>H116+H120+H125+H127</f>
        <v>2300</v>
      </c>
      <c r="I115" s="4">
        <f>I116+I120+I125+I127</f>
        <v>2300</v>
      </c>
      <c r="J115" s="12"/>
      <c r="K115" s="19"/>
    </row>
    <row r="116" spans="1:11" ht="18.75" hidden="1">
      <c r="A116" s="2" t="s">
        <v>254</v>
      </c>
      <c r="B116" s="3" t="s">
        <v>406</v>
      </c>
      <c r="C116" s="3" t="s">
        <v>405</v>
      </c>
      <c r="D116" s="4">
        <f t="shared" si="12"/>
        <v>0</v>
      </c>
      <c r="E116" s="4">
        <f>E117+E118+E119</f>
        <v>0</v>
      </c>
      <c r="F116" s="4">
        <f>F117+F118+F119</f>
        <v>0</v>
      </c>
      <c r="G116" s="4">
        <f t="shared" si="13"/>
        <v>0</v>
      </c>
      <c r="H116" s="4">
        <f>H117+H118+H119</f>
        <v>0</v>
      </c>
      <c r="I116" s="4">
        <f>I117+I118+I119</f>
        <v>0</v>
      </c>
      <c r="J116" s="12"/>
      <c r="K116" s="19"/>
    </row>
    <row r="117" spans="1:11" ht="18.75" hidden="1">
      <c r="A117" s="2" t="s">
        <v>456</v>
      </c>
      <c r="B117" s="3" t="s">
        <v>183</v>
      </c>
      <c r="C117" s="3" t="s">
        <v>91</v>
      </c>
      <c r="D117" s="4">
        <f t="shared" si="12"/>
        <v>0</v>
      </c>
      <c r="E117" s="4">
        <f aca="true" t="shared" si="22" ref="E117:F119">E134</f>
        <v>0</v>
      </c>
      <c r="F117" s="4">
        <f t="shared" si="22"/>
        <v>0</v>
      </c>
      <c r="G117" s="4">
        <f t="shared" si="13"/>
        <v>0</v>
      </c>
      <c r="H117" s="4">
        <f aca="true" t="shared" si="23" ref="H117:I119">H134</f>
        <v>0</v>
      </c>
      <c r="I117" s="4">
        <f t="shared" si="23"/>
        <v>0</v>
      </c>
      <c r="J117" s="12"/>
      <c r="K117" s="19"/>
    </row>
    <row r="118" spans="1:11" ht="18.75" hidden="1">
      <c r="A118" s="2" t="s">
        <v>148</v>
      </c>
      <c r="B118" s="3" t="s">
        <v>482</v>
      </c>
      <c r="C118" s="3" t="s">
        <v>146</v>
      </c>
      <c r="D118" s="4">
        <f t="shared" si="12"/>
        <v>0</v>
      </c>
      <c r="E118" s="4">
        <f t="shared" si="22"/>
        <v>0</v>
      </c>
      <c r="F118" s="4">
        <f t="shared" si="22"/>
        <v>0</v>
      </c>
      <c r="G118" s="4">
        <f t="shared" si="13"/>
        <v>0</v>
      </c>
      <c r="H118" s="4">
        <f t="shared" si="23"/>
        <v>0</v>
      </c>
      <c r="I118" s="4">
        <f t="shared" si="23"/>
        <v>0</v>
      </c>
      <c r="J118" s="12"/>
      <c r="K118" s="19"/>
    </row>
    <row r="119" spans="1:11" ht="18.75" hidden="1">
      <c r="A119" s="2" t="s">
        <v>488</v>
      </c>
      <c r="B119" s="3" t="s">
        <v>250</v>
      </c>
      <c r="C119" s="3" t="s">
        <v>59</v>
      </c>
      <c r="D119" s="4">
        <f t="shared" si="12"/>
        <v>0</v>
      </c>
      <c r="E119" s="4">
        <f t="shared" si="22"/>
        <v>0</v>
      </c>
      <c r="F119" s="4">
        <f t="shared" si="22"/>
        <v>0</v>
      </c>
      <c r="G119" s="4">
        <f t="shared" si="13"/>
        <v>0</v>
      </c>
      <c r="H119" s="4">
        <f t="shared" si="23"/>
        <v>0</v>
      </c>
      <c r="I119" s="4">
        <f t="shared" si="23"/>
        <v>0</v>
      </c>
      <c r="J119" s="12"/>
      <c r="K119" s="19"/>
    </row>
    <row r="120" spans="1:11" ht="18.75" hidden="1">
      <c r="A120" s="2" t="s">
        <v>207</v>
      </c>
      <c r="B120" s="3" t="s">
        <v>1</v>
      </c>
      <c r="C120" s="3" t="s">
        <v>124</v>
      </c>
      <c r="D120" s="4">
        <f t="shared" si="12"/>
        <v>0</v>
      </c>
      <c r="E120" s="4">
        <f>E121+E122+E123+E124</f>
        <v>0</v>
      </c>
      <c r="F120" s="4">
        <f>F121+F122+F123+F124</f>
        <v>0</v>
      </c>
      <c r="G120" s="4">
        <f t="shared" si="13"/>
        <v>0</v>
      </c>
      <c r="H120" s="4">
        <f>H121+H122+H123+H124</f>
        <v>0</v>
      </c>
      <c r="I120" s="4">
        <f>I121+I122+I123+I124</f>
        <v>0</v>
      </c>
      <c r="J120" s="12"/>
      <c r="K120" s="19"/>
    </row>
    <row r="121" spans="1:11" ht="18.75" hidden="1">
      <c r="A121" s="2" t="s">
        <v>496</v>
      </c>
      <c r="B121" s="3" t="s">
        <v>311</v>
      </c>
      <c r="C121" s="3" t="s">
        <v>316</v>
      </c>
      <c r="D121" s="4">
        <f t="shared" si="12"/>
        <v>0</v>
      </c>
      <c r="E121" s="4">
        <f>E151</f>
        <v>0</v>
      </c>
      <c r="F121" s="4">
        <f>F151</f>
        <v>0</v>
      </c>
      <c r="G121" s="4">
        <f t="shared" si="13"/>
        <v>0</v>
      </c>
      <c r="H121" s="4">
        <f>H151</f>
        <v>0</v>
      </c>
      <c r="I121" s="4">
        <f>I151</f>
        <v>0</v>
      </c>
      <c r="J121" s="12"/>
      <c r="K121" s="19"/>
    </row>
    <row r="122" spans="1:11" ht="18.75" hidden="1">
      <c r="A122" s="2" t="s">
        <v>115</v>
      </c>
      <c r="B122" s="3" t="s">
        <v>378</v>
      </c>
      <c r="C122" s="3" t="s">
        <v>436</v>
      </c>
      <c r="D122" s="4">
        <f t="shared" si="12"/>
        <v>0</v>
      </c>
      <c r="E122" s="4">
        <f>E138</f>
        <v>0</v>
      </c>
      <c r="F122" s="4">
        <f>F138</f>
        <v>0</v>
      </c>
      <c r="G122" s="4">
        <f t="shared" si="13"/>
        <v>0</v>
      </c>
      <c r="H122" s="4">
        <f>H138</f>
        <v>0</v>
      </c>
      <c r="I122" s="4">
        <f>I138</f>
        <v>0</v>
      </c>
      <c r="J122" s="12"/>
      <c r="K122" s="19"/>
    </row>
    <row r="123" spans="1:11" ht="18.75" hidden="1">
      <c r="A123" s="2" t="s">
        <v>57</v>
      </c>
      <c r="B123" s="3" t="s">
        <v>297</v>
      </c>
      <c r="C123" s="3" t="s">
        <v>341</v>
      </c>
      <c r="D123" s="4">
        <f t="shared" si="12"/>
        <v>0</v>
      </c>
      <c r="E123" s="4">
        <f>E139+E154</f>
        <v>0</v>
      </c>
      <c r="F123" s="4">
        <f>F139+F154</f>
        <v>0</v>
      </c>
      <c r="G123" s="4">
        <f t="shared" si="13"/>
        <v>0</v>
      </c>
      <c r="H123" s="4">
        <f>H139+H154</f>
        <v>0</v>
      </c>
      <c r="I123" s="4">
        <f>I139+I154</f>
        <v>0</v>
      </c>
      <c r="J123" s="12"/>
      <c r="K123" s="19"/>
    </row>
    <row r="124" spans="1:11" ht="18.75" hidden="1">
      <c r="A124" s="2" t="s">
        <v>295</v>
      </c>
      <c r="B124" s="3" t="s">
        <v>105</v>
      </c>
      <c r="C124" s="3" t="s">
        <v>366</v>
      </c>
      <c r="D124" s="4">
        <f t="shared" si="12"/>
        <v>0</v>
      </c>
      <c r="E124" s="4">
        <f>E140+E155</f>
        <v>0</v>
      </c>
      <c r="F124" s="4">
        <f>F140+F155</f>
        <v>0</v>
      </c>
      <c r="G124" s="4">
        <f t="shared" si="13"/>
        <v>0</v>
      </c>
      <c r="H124" s="4">
        <f>H140+H155</f>
        <v>0</v>
      </c>
      <c r="I124" s="4">
        <f>I140+I155</f>
        <v>0</v>
      </c>
      <c r="J124" s="12"/>
      <c r="K124" s="19"/>
    </row>
    <row r="125" spans="1:11" ht="18.75">
      <c r="A125" s="2" t="s">
        <v>493</v>
      </c>
      <c r="B125" s="3" t="s">
        <v>415</v>
      </c>
      <c r="C125" s="3" t="s">
        <v>111</v>
      </c>
      <c r="D125" s="4">
        <f t="shared" si="12"/>
        <v>0</v>
      </c>
      <c r="E125" s="4">
        <f>E126</f>
        <v>2300</v>
      </c>
      <c r="F125" s="4">
        <f>F126</f>
        <v>2300</v>
      </c>
      <c r="G125" s="4">
        <f t="shared" si="13"/>
        <v>0</v>
      </c>
      <c r="H125" s="4">
        <f>H126</f>
        <v>2300</v>
      </c>
      <c r="I125" s="4">
        <f>I126</f>
        <v>2300</v>
      </c>
      <c r="J125" s="12"/>
      <c r="K125" s="19"/>
    </row>
    <row r="126" spans="1:11" ht="18.75">
      <c r="A126" s="2" t="s">
        <v>202</v>
      </c>
      <c r="B126" s="3" t="s">
        <v>169</v>
      </c>
      <c r="C126" s="3" t="s">
        <v>510</v>
      </c>
      <c r="D126" s="4">
        <f t="shared" si="12"/>
        <v>0</v>
      </c>
      <c r="E126" s="4">
        <f>E147+E162</f>
        <v>2300</v>
      </c>
      <c r="F126" s="4">
        <f>F147+F162</f>
        <v>2300</v>
      </c>
      <c r="G126" s="4">
        <f t="shared" si="13"/>
        <v>0</v>
      </c>
      <c r="H126" s="4">
        <f>H147+H162</f>
        <v>2300</v>
      </c>
      <c r="I126" s="4">
        <f>I147+I162</f>
        <v>2300</v>
      </c>
      <c r="J126" s="12"/>
      <c r="K126" s="19"/>
    </row>
    <row r="127" spans="1:11" ht="18.75" hidden="1">
      <c r="A127" s="2" t="s">
        <v>414</v>
      </c>
      <c r="B127" s="3" t="s">
        <v>423</v>
      </c>
      <c r="C127" s="3" t="s">
        <v>476</v>
      </c>
      <c r="D127" s="4">
        <f t="shared" si="12"/>
        <v>0</v>
      </c>
      <c r="E127" s="4">
        <f>E141++E167</f>
        <v>0</v>
      </c>
      <c r="F127" s="4">
        <f>F141++F167</f>
        <v>0</v>
      </c>
      <c r="G127" s="4">
        <f t="shared" si="13"/>
        <v>0</v>
      </c>
      <c r="H127" s="4">
        <f>H141++H167</f>
        <v>0</v>
      </c>
      <c r="I127" s="4">
        <f>I141++I167</f>
        <v>0</v>
      </c>
      <c r="J127" s="12"/>
      <c r="K127" s="19"/>
    </row>
    <row r="128" spans="1:11" ht="18.75" hidden="1">
      <c r="A128" s="2" t="s">
        <v>168</v>
      </c>
      <c r="B128" s="3" t="s">
        <v>368</v>
      </c>
      <c r="C128" s="3" t="s">
        <v>398</v>
      </c>
      <c r="D128" s="4">
        <f t="shared" si="12"/>
        <v>0</v>
      </c>
      <c r="E128" s="4">
        <f>E130+E129</f>
        <v>0</v>
      </c>
      <c r="F128" s="4">
        <f>F130+F129</f>
        <v>0</v>
      </c>
      <c r="G128" s="4">
        <f t="shared" si="13"/>
        <v>0</v>
      </c>
      <c r="H128" s="4">
        <f>H130+H129</f>
        <v>0</v>
      </c>
      <c r="I128" s="4">
        <f>I130+I129</f>
        <v>0</v>
      </c>
      <c r="J128" s="12"/>
      <c r="K128" s="19"/>
    </row>
    <row r="129" spans="1:11" ht="18.75" hidden="1">
      <c r="A129" s="2" t="s">
        <v>514</v>
      </c>
      <c r="B129" s="3" t="s">
        <v>513</v>
      </c>
      <c r="C129" s="3" t="s">
        <v>473</v>
      </c>
      <c r="D129" s="4">
        <f t="shared" si="12"/>
        <v>0</v>
      </c>
      <c r="E129" s="4">
        <f>E169</f>
        <v>0</v>
      </c>
      <c r="F129" s="4">
        <f>F169</f>
        <v>0</v>
      </c>
      <c r="G129" s="4">
        <f t="shared" si="13"/>
        <v>0</v>
      </c>
      <c r="H129" s="4">
        <f>H169</f>
        <v>0</v>
      </c>
      <c r="I129" s="4">
        <f>I169</f>
        <v>0</v>
      </c>
      <c r="J129" s="12"/>
      <c r="K129" s="19"/>
    </row>
    <row r="130" spans="1:11" ht="18.75" hidden="1">
      <c r="A130" s="2" t="s">
        <v>26</v>
      </c>
      <c r="B130" s="3" t="s">
        <v>354</v>
      </c>
      <c r="C130" s="3" t="s">
        <v>372</v>
      </c>
      <c r="D130" s="4">
        <f t="shared" si="12"/>
        <v>0</v>
      </c>
      <c r="E130" s="4">
        <f>+E143+E170</f>
        <v>0</v>
      </c>
      <c r="F130" s="4">
        <f>+F143+F170</f>
        <v>0</v>
      </c>
      <c r="G130" s="4">
        <f t="shared" si="13"/>
        <v>0</v>
      </c>
      <c r="H130" s="4">
        <f>+H143+H170</f>
        <v>0</v>
      </c>
      <c r="I130" s="4">
        <f>+I143+I170</f>
        <v>0</v>
      </c>
      <c r="J130" s="12"/>
      <c r="K130" s="19"/>
    </row>
    <row r="131" spans="1:11" ht="18.75" hidden="1">
      <c r="A131" s="2" t="s">
        <v>264</v>
      </c>
      <c r="B131" s="3" t="s">
        <v>339</v>
      </c>
      <c r="C131" s="3" t="s">
        <v>429</v>
      </c>
      <c r="D131" s="4">
        <f t="shared" si="12"/>
        <v>0</v>
      </c>
      <c r="E131" s="4">
        <f>E132+E142</f>
        <v>0</v>
      </c>
      <c r="F131" s="4">
        <f>F132+F142</f>
        <v>0</v>
      </c>
      <c r="G131" s="4">
        <f t="shared" si="13"/>
        <v>0</v>
      </c>
      <c r="H131" s="4">
        <f>H132+H142</f>
        <v>0</v>
      </c>
      <c r="I131" s="4">
        <f>I132+I142</f>
        <v>0</v>
      </c>
      <c r="J131" s="12"/>
      <c r="K131" s="19"/>
    </row>
    <row r="132" spans="1:11" ht="18.75" hidden="1">
      <c r="A132" s="2" t="s">
        <v>47</v>
      </c>
      <c r="B132" s="3" t="s">
        <v>407</v>
      </c>
      <c r="C132" s="3" t="s">
        <v>49</v>
      </c>
      <c r="D132" s="4">
        <f t="shared" si="12"/>
        <v>0</v>
      </c>
      <c r="E132" s="4">
        <f>E133+E137+E141</f>
        <v>0</v>
      </c>
      <c r="F132" s="4">
        <f>F133+F137+F141</f>
        <v>0</v>
      </c>
      <c r="G132" s="4">
        <f t="shared" si="13"/>
        <v>0</v>
      </c>
      <c r="H132" s="4">
        <f>H133+H137+H141</f>
        <v>0</v>
      </c>
      <c r="I132" s="4">
        <f>I133+I137+I141</f>
        <v>0</v>
      </c>
      <c r="J132" s="12"/>
      <c r="K132" s="19"/>
    </row>
    <row r="133" spans="1:11" ht="18.75" hidden="1">
      <c r="A133" s="2" t="s">
        <v>282</v>
      </c>
      <c r="B133" s="3" t="s">
        <v>274</v>
      </c>
      <c r="C133" s="3" t="s">
        <v>405</v>
      </c>
      <c r="D133" s="4">
        <f t="shared" si="12"/>
        <v>0</v>
      </c>
      <c r="E133" s="4">
        <f>E134+E135+E136</f>
        <v>0</v>
      </c>
      <c r="F133" s="4">
        <f>F134+F135+F136</f>
        <v>0</v>
      </c>
      <c r="G133" s="4">
        <f t="shared" si="13"/>
        <v>0</v>
      </c>
      <c r="H133" s="4">
        <f>H134+H135+H136</f>
        <v>0</v>
      </c>
      <c r="I133" s="4">
        <f>I134+I135+I136</f>
        <v>0</v>
      </c>
      <c r="J133" s="12"/>
      <c r="K133" s="19"/>
    </row>
    <row r="134" spans="1:11" ht="18.75" hidden="1">
      <c r="A134" s="2" t="s">
        <v>30</v>
      </c>
      <c r="B134" s="3" t="s">
        <v>35</v>
      </c>
      <c r="C134" s="3" t="s">
        <v>91</v>
      </c>
      <c r="D134" s="4">
        <f aca="true" t="shared" si="24" ref="D134:D197">F134-E134</f>
        <v>0</v>
      </c>
      <c r="E134" s="5"/>
      <c r="F134" s="5"/>
      <c r="G134" s="4">
        <f aca="true" t="shared" si="25" ref="G134:G197">I134-H134</f>
        <v>0</v>
      </c>
      <c r="H134" s="5"/>
      <c r="I134" s="5"/>
      <c r="J134" s="12"/>
      <c r="K134" s="19"/>
    </row>
    <row r="135" spans="1:11" ht="18.75" hidden="1">
      <c r="A135" s="2" t="s">
        <v>232</v>
      </c>
      <c r="B135" s="3" t="s">
        <v>337</v>
      </c>
      <c r="C135" s="3" t="s">
        <v>146</v>
      </c>
      <c r="D135" s="4">
        <f t="shared" si="24"/>
        <v>0</v>
      </c>
      <c r="E135" s="5"/>
      <c r="F135" s="5"/>
      <c r="G135" s="4">
        <f t="shared" si="25"/>
        <v>0</v>
      </c>
      <c r="H135" s="5"/>
      <c r="I135" s="5"/>
      <c r="J135" s="12"/>
      <c r="K135" s="19"/>
    </row>
    <row r="136" spans="1:11" ht="18.75" hidden="1">
      <c r="A136" s="2" t="s">
        <v>462</v>
      </c>
      <c r="B136" s="3" t="s">
        <v>131</v>
      </c>
      <c r="C136" s="3" t="s">
        <v>59</v>
      </c>
      <c r="D136" s="4">
        <f t="shared" si="24"/>
        <v>0</v>
      </c>
      <c r="E136" s="5"/>
      <c r="F136" s="5"/>
      <c r="G136" s="4">
        <f t="shared" si="25"/>
        <v>0</v>
      </c>
      <c r="H136" s="5"/>
      <c r="I136" s="5"/>
      <c r="J136" s="12"/>
      <c r="K136" s="19"/>
    </row>
    <row r="137" spans="1:11" ht="18.75" hidden="1">
      <c r="A137" s="2" t="s">
        <v>198</v>
      </c>
      <c r="B137" s="3" t="s">
        <v>145</v>
      </c>
      <c r="C137" s="3" t="s">
        <v>124</v>
      </c>
      <c r="D137" s="4">
        <f t="shared" si="24"/>
        <v>0</v>
      </c>
      <c r="E137" s="4">
        <f>E138+E139+E140</f>
        <v>0</v>
      </c>
      <c r="F137" s="4">
        <f>F138+F139+F140</f>
        <v>0</v>
      </c>
      <c r="G137" s="4">
        <f t="shared" si="25"/>
        <v>0</v>
      </c>
      <c r="H137" s="4">
        <f>H138+H139+H140</f>
        <v>0</v>
      </c>
      <c r="I137" s="4">
        <f>I138+I139+I140</f>
        <v>0</v>
      </c>
      <c r="J137" s="12"/>
      <c r="K137" s="19"/>
    </row>
    <row r="138" spans="1:11" ht="18.75" hidden="1">
      <c r="A138" s="2" t="s">
        <v>509</v>
      </c>
      <c r="B138" s="3" t="s">
        <v>508</v>
      </c>
      <c r="C138" s="3" t="s">
        <v>436</v>
      </c>
      <c r="D138" s="4">
        <f t="shared" si="24"/>
        <v>0</v>
      </c>
      <c r="E138" s="5"/>
      <c r="F138" s="5"/>
      <c r="G138" s="4">
        <f t="shared" si="25"/>
        <v>0</v>
      </c>
      <c r="H138" s="5"/>
      <c r="I138" s="5"/>
      <c r="J138" s="12"/>
      <c r="K138" s="19"/>
    </row>
    <row r="139" spans="1:11" ht="18.75" hidden="1">
      <c r="A139" s="2" t="s">
        <v>432</v>
      </c>
      <c r="B139" s="3" t="s">
        <v>420</v>
      </c>
      <c r="C139" s="3" t="s">
        <v>341</v>
      </c>
      <c r="D139" s="4">
        <f t="shared" si="24"/>
        <v>0</v>
      </c>
      <c r="E139" s="5"/>
      <c r="F139" s="5"/>
      <c r="G139" s="4">
        <f t="shared" si="25"/>
        <v>0</v>
      </c>
      <c r="H139" s="5"/>
      <c r="I139" s="5"/>
      <c r="J139" s="12"/>
      <c r="K139" s="19"/>
    </row>
    <row r="140" spans="1:11" ht="18.75" hidden="1">
      <c r="A140" s="2" t="s">
        <v>136</v>
      </c>
      <c r="B140" s="3" t="s">
        <v>233</v>
      </c>
      <c r="C140" s="3" t="s">
        <v>366</v>
      </c>
      <c r="D140" s="4">
        <f t="shared" si="24"/>
        <v>0</v>
      </c>
      <c r="E140" s="5"/>
      <c r="F140" s="5"/>
      <c r="G140" s="4">
        <f t="shared" si="25"/>
        <v>0</v>
      </c>
      <c r="H140" s="5"/>
      <c r="I140" s="5"/>
      <c r="J140" s="12"/>
      <c r="K140" s="19"/>
    </row>
    <row r="141" spans="1:11" ht="18.75" hidden="1">
      <c r="A141" s="2" t="s">
        <v>154</v>
      </c>
      <c r="B141" s="3" t="s">
        <v>293</v>
      </c>
      <c r="C141" s="3" t="s">
        <v>476</v>
      </c>
      <c r="D141" s="4">
        <f t="shared" si="24"/>
        <v>0</v>
      </c>
      <c r="E141" s="5"/>
      <c r="F141" s="5"/>
      <c r="G141" s="4">
        <f t="shared" si="25"/>
        <v>0</v>
      </c>
      <c r="H141" s="5"/>
      <c r="I141" s="5"/>
      <c r="J141" s="12"/>
      <c r="K141" s="19"/>
    </row>
    <row r="142" spans="1:11" ht="18.75" hidden="1">
      <c r="A142" s="2" t="s">
        <v>471</v>
      </c>
      <c r="B142" s="3" t="s">
        <v>490</v>
      </c>
      <c r="C142" s="3" t="s">
        <v>398</v>
      </c>
      <c r="D142" s="4">
        <f t="shared" si="24"/>
        <v>0</v>
      </c>
      <c r="E142" s="4">
        <f>E143</f>
        <v>0</v>
      </c>
      <c r="F142" s="4">
        <f>F143</f>
        <v>0</v>
      </c>
      <c r="G142" s="4">
        <f t="shared" si="25"/>
        <v>0</v>
      </c>
      <c r="H142" s="4">
        <f>H143</f>
        <v>0</v>
      </c>
      <c r="I142" s="4">
        <f>I143</f>
        <v>0</v>
      </c>
      <c r="J142" s="12"/>
      <c r="K142" s="19"/>
    </row>
    <row r="143" spans="1:11" ht="18.75" hidden="1">
      <c r="A143" s="2" t="s">
        <v>404</v>
      </c>
      <c r="B143" s="3" t="s">
        <v>497</v>
      </c>
      <c r="C143" s="3" t="s">
        <v>372</v>
      </c>
      <c r="D143" s="4">
        <f t="shared" si="24"/>
        <v>0</v>
      </c>
      <c r="E143" s="5"/>
      <c r="F143" s="5"/>
      <c r="G143" s="4">
        <f t="shared" si="25"/>
        <v>0</v>
      </c>
      <c r="H143" s="5"/>
      <c r="I143" s="5"/>
      <c r="J143" s="12"/>
      <c r="K143" s="19"/>
    </row>
    <row r="144" spans="1:11" ht="18.75">
      <c r="A144" s="13" t="s">
        <v>360</v>
      </c>
      <c r="B144" s="14" t="s">
        <v>257</v>
      </c>
      <c r="C144" s="14" t="s">
        <v>42</v>
      </c>
      <c r="D144" s="15">
        <f t="shared" si="24"/>
        <v>0</v>
      </c>
      <c r="E144" s="15">
        <f aca="true" t="shared" si="26" ref="E144:F146">E145</f>
        <v>2300</v>
      </c>
      <c r="F144" s="15">
        <f t="shared" si="26"/>
        <v>2300</v>
      </c>
      <c r="G144" s="15">
        <f t="shared" si="25"/>
        <v>0</v>
      </c>
      <c r="H144" s="15">
        <f aca="true" t="shared" si="27" ref="H144:I146">H145</f>
        <v>2300</v>
      </c>
      <c r="I144" s="15">
        <f t="shared" si="27"/>
        <v>2300</v>
      </c>
      <c r="J144" s="12"/>
      <c r="K144" s="19"/>
    </row>
    <row r="145" spans="1:11" ht="18.75">
      <c r="A145" s="2" t="s">
        <v>70</v>
      </c>
      <c r="B145" s="3" t="s">
        <v>28</v>
      </c>
      <c r="C145" s="3" t="s">
        <v>49</v>
      </c>
      <c r="D145" s="4">
        <f t="shared" si="24"/>
        <v>0</v>
      </c>
      <c r="E145" s="4">
        <f t="shared" si="26"/>
        <v>2300</v>
      </c>
      <c r="F145" s="4">
        <f t="shared" si="26"/>
        <v>2300</v>
      </c>
      <c r="G145" s="4">
        <f t="shared" si="25"/>
        <v>0</v>
      </c>
      <c r="H145" s="4">
        <f t="shared" si="27"/>
        <v>2300</v>
      </c>
      <c r="I145" s="4">
        <f t="shared" si="27"/>
        <v>2300</v>
      </c>
      <c r="J145" s="12"/>
      <c r="K145" s="19"/>
    </row>
    <row r="146" spans="1:11" ht="18.75">
      <c r="A146" s="2" t="s">
        <v>289</v>
      </c>
      <c r="B146" s="3" t="s">
        <v>181</v>
      </c>
      <c r="C146" s="3" t="s">
        <v>111</v>
      </c>
      <c r="D146" s="4">
        <f t="shared" si="24"/>
        <v>0</v>
      </c>
      <c r="E146" s="4">
        <f t="shared" si="26"/>
        <v>2300</v>
      </c>
      <c r="F146" s="4">
        <f t="shared" si="26"/>
        <v>2300</v>
      </c>
      <c r="G146" s="4">
        <f t="shared" si="25"/>
        <v>0</v>
      </c>
      <c r="H146" s="4">
        <f t="shared" si="27"/>
        <v>2300</v>
      </c>
      <c r="I146" s="4">
        <f t="shared" si="27"/>
        <v>2300</v>
      </c>
      <c r="J146" s="12"/>
      <c r="K146" s="19"/>
    </row>
    <row r="147" spans="1:11" ht="18.75">
      <c r="A147" s="2" t="s">
        <v>95</v>
      </c>
      <c r="B147" s="3" t="s">
        <v>401</v>
      </c>
      <c r="C147" s="3" t="s">
        <v>510</v>
      </c>
      <c r="D147" s="4">
        <f t="shared" si="24"/>
        <v>0</v>
      </c>
      <c r="E147" s="5">
        <v>2300</v>
      </c>
      <c r="F147" s="5">
        <v>2300</v>
      </c>
      <c r="G147" s="4">
        <f t="shared" si="25"/>
        <v>0</v>
      </c>
      <c r="H147" s="5">
        <v>2300</v>
      </c>
      <c r="I147" s="5">
        <v>2300</v>
      </c>
      <c r="J147" s="12"/>
      <c r="K147" s="19"/>
    </row>
    <row r="148" spans="1:11" ht="18.75">
      <c r="A148" s="2" t="s">
        <v>396</v>
      </c>
      <c r="B148" s="3" t="s">
        <v>50</v>
      </c>
      <c r="C148" s="3" t="s">
        <v>346</v>
      </c>
      <c r="D148" s="4">
        <f t="shared" si="24"/>
        <v>0</v>
      </c>
      <c r="E148" s="4">
        <f>E149+E168</f>
        <v>0</v>
      </c>
      <c r="F148" s="4">
        <f>F149+F168</f>
        <v>0</v>
      </c>
      <c r="G148" s="4">
        <f t="shared" si="25"/>
        <v>0</v>
      </c>
      <c r="H148" s="4">
        <f>H149+H168</f>
        <v>0</v>
      </c>
      <c r="I148" s="4">
        <f>I149+I168</f>
        <v>0</v>
      </c>
      <c r="J148" s="12"/>
      <c r="K148" s="19"/>
    </row>
    <row r="149" spans="1:11" ht="18.75" hidden="1">
      <c r="A149" s="2" t="s">
        <v>187</v>
      </c>
      <c r="B149" s="3" t="s">
        <v>246</v>
      </c>
      <c r="C149" s="3" t="s">
        <v>49</v>
      </c>
      <c r="D149" s="4">
        <f t="shared" si="24"/>
        <v>0</v>
      </c>
      <c r="E149" s="4">
        <f>E150+E156+E158+E161+E163+E167</f>
        <v>0</v>
      </c>
      <c r="F149" s="4">
        <f>F150+F156+F158+F161+F163+F167</f>
        <v>0</v>
      </c>
      <c r="G149" s="4">
        <f t="shared" si="25"/>
        <v>0</v>
      </c>
      <c r="H149" s="4">
        <f>H150+H156+H158+H161+H163+H167</f>
        <v>0</v>
      </c>
      <c r="I149" s="4">
        <f>I150+I156+I158+I161+I163+I167</f>
        <v>0</v>
      </c>
      <c r="J149" s="12"/>
      <c r="K149" s="19"/>
    </row>
    <row r="150" spans="1:11" ht="18.75" hidden="1">
      <c r="A150" s="2" t="s">
        <v>56</v>
      </c>
      <c r="B150" s="3" t="s">
        <v>492</v>
      </c>
      <c r="C150" s="3" t="s">
        <v>124</v>
      </c>
      <c r="D150" s="4">
        <f t="shared" si="24"/>
        <v>0</v>
      </c>
      <c r="E150" s="4">
        <f>E151+E152+E153+E154+E155</f>
        <v>0</v>
      </c>
      <c r="F150" s="4">
        <f>F151+F152+F153+F154+F155</f>
        <v>0</v>
      </c>
      <c r="G150" s="4">
        <f t="shared" si="25"/>
        <v>0</v>
      </c>
      <c r="H150" s="4">
        <f>H151+H152+H153+H154+H155</f>
        <v>0</v>
      </c>
      <c r="I150" s="4">
        <f>I151+I152+I153+I154+I155</f>
        <v>0</v>
      </c>
      <c r="J150" s="12"/>
      <c r="K150" s="19"/>
    </row>
    <row r="151" spans="1:11" ht="18.75" hidden="1">
      <c r="A151" s="2" t="s">
        <v>294</v>
      </c>
      <c r="B151" s="3" t="s">
        <v>201</v>
      </c>
      <c r="C151" s="3" t="s">
        <v>316</v>
      </c>
      <c r="D151" s="4">
        <f t="shared" si="24"/>
        <v>0</v>
      </c>
      <c r="E151" s="5"/>
      <c r="F151" s="5"/>
      <c r="G151" s="4">
        <f t="shared" si="25"/>
        <v>0</v>
      </c>
      <c r="H151" s="5"/>
      <c r="I151" s="5"/>
      <c r="J151" s="12"/>
      <c r="K151" s="19"/>
    </row>
    <row r="152" spans="1:11" ht="18.75" hidden="1">
      <c r="A152" s="2" t="s">
        <v>86</v>
      </c>
      <c r="B152" s="3" t="s">
        <v>443</v>
      </c>
      <c r="C152" s="3" t="s">
        <v>229</v>
      </c>
      <c r="D152" s="4">
        <f t="shared" si="24"/>
        <v>0</v>
      </c>
      <c r="E152" s="5"/>
      <c r="F152" s="5"/>
      <c r="G152" s="4">
        <f t="shared" si="25"/>
        <v>0</v>
      </c>
      <c r="H152" s="5"/>
      <c r="I152" s="5"/>
      <c r="J152" s="12"/>
      <c r="K152" s="19"/>
    </row>
    <row r="153" spans="1:11" ht="18.75" hidden="1">
      <c r="A153" s="2" t="s">
        <v>4</v>
      </c>
      <c r="B153" s="3" t="s">
        <v>481</v>
      </c>
      <c r="C153" s="3" t="s">
        <v>278</v>
      </c>
      <c r="D153" s="4">
        <f t="shared" si="24"/>
        <v>0</v>
      </c>
      <c r="E153" s="5"/>
      <c r="F153" s="5"/>
      <c r="G153" s="4">
        <f t="shared" si="25"/>
        <v>0</v>
      </c>
      <c r="H153" s="5"/>
      <c r="I153" s="5"/>
      <c r="J153" s="12"/>
      <c r="K153" s="19"/>
    </row>
    <row r="154" spans="1:11" ht="18.75" hidden="1">
      <c r="A154" s="2" t="s">
        <v>307</v>
      </c>
      <c r="B154" s="3" t="s">
        <v>252</v>
      </c>
      <c r="C154" s="3" t="s">
        <v>341</v>
      </c>
      <c r="D154" s="4">
        <f t="shared" si="24"/>
        <v>0</v>
      </c>
      <c r="E154" s="5"/>
      <c r="F154" s="5"/>
      <c r="G154" s="4">
        <f t="shared" si="25"/>
        <v>0</v>
      </c>
      <c r="H154" s="5"/>
      <c r="I154" s="5"/>
      <c r="J154" s="12"/>
      <c r="K154" s="19"/>
    </row>
    <row r="155" spans="1:11" ht="18.75" hidden="1">
      <c r="A155" s="2" t="s">
        <v>11</v>
      </c>
      <c r="B155" s="3" t="s">
        <v>395</v>
      </c>
      <c r="C155" s="3" t="s">
        <v>366</v>
      </c>
      <c r="D155" s="4">
        <f t="shared" si="24"/>
        <v>0</v>
      </c>
      <c r="E155" s="5"/>
      <c r="F155" s="5"/>
      <c r="G155" s="4">
        <f t="shared" si="25"/>
        <v>0</v>
      </c>
      <c r="H155" s="5"/>
      <c r="I155" s="5"/>
      <c r="J155" s="12"/>
      <c r="K155" s="19"/>
    </row>
    <row r="156" spans="1:11" ht="18.75" hidden="1">
      <c r="A156" s="2" t="s">
        <v>306</v>
      </c>
      <c r="B156" s="3" t="s">
        <v>367</v>
      </c>
      <c r="C156" s="3" t="s">
        <v>203</v>
      </c>
      <c r="D156" s="4">
        <f t="shared" si="24"/>
        <v>0</v>
      </c>
      <c r="E156" s="4">
        <f>E157</f>
        <v>0</v>
      </c>
      <c r="F156" s="4">
        <f>F157</f>
        <v>0</v>
      </c>
      <c r="G156" s="4">
        <f t="shared" si="25"/>
        <v>0</v>
      </c>
      <c r="H156" s="4">
        <f>H157</f>
        <v>0</v>
      </c>
      <c r="I156" s="4">
        <f>I157</f>
        <v>0</v>
      </c>
      <c r="J156" s="12"/>
      <c r="K156" s="19"/>
    </row>
    <row r="157" spans="1:11" ht="18.75" hidden="1">
      <c r="A157" s="2" t="s">
        <v>248</v>
      </c>
      <c r="B157" s="3" t="s">
        <v>65</v>
      </c>
      <c r="C157" s="3" t="s">
        <v>460</v>
      </c>
      <c r="D157" s="4">
        <f t="shared" si="24"/>
        <v>0</v>
      </c>
      <c r="E157" s="5"/>
      <c r="F157" s="5"/>
      <c r="G157" s="4">
        <f t="shared" si="25"/>
        <v>0</v>
      </c>
      <c r="H157" s="5"/>
      <c r="I157" s="5"/>
      <c r="J157" s="12"/>
      <c r="K157" s="19"/>
    </row>
    <row r="158" spans="1:11" ht="18.75" hidden="1">
      <c r="A158" s="2" t="s">
        <v>193</v>
      </c>
      <c r="B158" s="3" t="s">
        <v>231</v>
      </c>
      <c r="C158" s="3" t="s">
        <v>62</v>
      </c>
      <c r="D158" s="4">
        <f t="shared" si="24"/>
        <v>0</v>
      </c>
      <c r="E158" s="4">
        <f>E159+E160</f>
        <v>0</v>
      </c>
      <c r="F158" s="4">
        <f>F159+F160</f>
        <v>0</v>
      </c>
      <c r="G158" s="4">
        <f t="shared" si="25"/>
        <v>0</v>
      </c>
      <c r="H158" s="4">
        <f>H159+H160</f>
        <v>0</v>
      </c>
      <c r="I158" s="4">
        <f>I159+I160</f>
        <v>0</v>
      </c>
      <c r="J158" s="12"/>
      <c r="K158" s="19"/>
    </row>
    <row r="159" spans="1:11" ht="18.75" hidden="1">
      <c r="A159" s="2" t="s">
        <v>424</v>
      </c>
      <c r="B159" s="3" t="s">
        <v>461</v>
      </c>
      <c r="C159" s="3" t="s">
        <v>365</v>
      </c>
      <c r="D159" s="4">
        <f t="shared" si="24"/>
        <v>0</v>
      </c>
      <c r="E159" s="5"/>
      <c r="F159" s="5"/>
      <c r="G159" s="4">
        <f t="shared" si="25"/>
        <v>0</v>
      </c>
      <c r="H159" s="5"/>
      <c r="I159" s="5"/>
      <c r="J159" s="12"/>
      <c r="K159" s="19"/>
    </row>
    <row r="160" spans="1:11" ht="18.75" hidden="1">
      <c r="A160" s="2" t="s">
        <v>228</v>
      </c>
      <c r="B160" s="3" t="s">
        <v>197</v>
      </c>
      <c r="C160" s="3" t="s">
        <v>156</v>
      </c>
      <c r="D160" s="4">
        <f t="shared" si="24"/>
        <v>0</v>
      </c>
      <c r="E160" s="5"/>
      <c r="F160" s="5"/>
      <c r="G160" s="4">
        <f t="shared" si="25"/>
        <v>0</v>
      </c>
      <c r="H160" s="5"/>
      <c r="I160" s="5"/>
      <c r="J160" s="12"/>
      <c r="K160" s="19"/>
    </row>
    <row r="161" spans="1:11" ht="18.75" hidden="1">
      <c r="A161" s="2" t="s">
        <v>503</v>
      </c>
      <c r="B161" s="3" t="s">
        <v>100</v>
      </c>
      <c r="C161" s="3" t="s">
        <v>111</v>
      </c>
      <c r="D161" s="4">
        <f t="shared" si="24"/>
        <v>0</v>
      </c>
      <c r="E161" s="4">
        <f>E162</f>
        <v>0</v>
      </c>
      <c r="F161" s="4">
        <f>F162</f>
        <v>0</v>
      </c>
      <c r="G161" s="4">
        <f t="shared" si="25"/>
        <v>0</v>
      </c>
      <c r="H161" s="4">
        <f>H162</f>
        <v>0</v>
      </c>
      <c r="I161" s="4">
        <f>I162</f>
        <v>0</v>
      </c>
      <c r="J161" s="12"/>
      <c r="K161" s="19"/>
    </row>
    <row r="162" spans="1:11" ht="18.75" hidden="1">
      <c r="A162" s="2" t="s">
        <v>142</v>
      </c>
      <c r="B162" s="3" t="s">
        <v>326</v>
      </c>
      <c r="C162" s="3" t="s">
        <v>510</v>
      </c>
      <c r="D162" s="4">
        <f t="shared" si="24"/>
        <v>0</v>
      </c>
      <c r="E162" s="5"/>
      <c r="F162" s="5"/>
      <c r="G162" s="4">
        <f t="shared" si="25"/>
        <v>0</v>
      </c>
      <c r="H162" s="5"/>
      <c r="I162" s="5"/>
      <c r="J162" s="12"/>
      <c r="K162" s="19"/>
    </row>
    <row r="163" spans="1:11" ht="18.75" hidden="1">
      <c r="A163" s="2" t="s">
        <v>434</v>
      </c>
      <c r="B163" s="3" t="s">
        <v>483</v>
      </c>
      <c r="C163" s="3" t="s">
        <v>137</v>
      </c>
      <c r="D163" s="4">
        <f t="shared" si="24"/>
        <v>0</v>
      </c>
      <c r="E163" s="4">
        <f>E164+E165+E166</f>
        <v>0</v>
      </c>
      <c r="F163" s="4">
        <f>F164+F165+F166</f>
        <v>0</v>
      </c>
      <c r="G163" s="4">
        <f t="shared" si="25"/>
        <v>0</v>
      </c>
      <c r="H163" s="4">
        <f>H164+H165+H166</f>
        <v>0</v>
      </c>
      <c r="I163" s="4">
        <f>I164+I165+I166</f>
        <v>0</v>
      </c>
      <c r="J163" s="12"/>
      <c r="K163" s="19"/>
    </row>
    <row r="164" spans="1:11" ht="18.75" hidden="1">
      <c r="A164" s="2" t="s">
        <v>356</v>
      </c>
      <c r="B164" s="3" t="s">
        <v>208</v>
      </c>
      <c r="C164" s="3" t="s">
        <v>290</v>
      </c>
      <c r="D164" s="4">
        <f t="shared" si="24"/>
        <v>0</v>
      </c>
      <c r="E164" s="5"/>
      <c r="F164" s="5"/>
      <c r="G164" s="4">
        <f t="shared" si="25"/>
        <v>0</v>
      </c>
      <c r="H164" s="5"/>
      <c r="I164" s="5"/>
      <c r="J164" s="12"/>
      <c r="K164" s="19"/>
    </row>
    <row r="165" spans="1:11" ht="18.75" hidden="1">
      <c r="A165" s="2" t="s">
        <v>75</v>
      </c>
      <c r="B165" s="3" t="s">
        <v>452</v>
      </c>
      <c r="C165" s="3" t="s">
        <v>55</v>
      </c>
      <c r="D165" s="4">
        <f t="shared" si="24"/>
        <v>0</v>
      </c>
      <c r="E165" s="5"/>
      <c r="F165" s="5"/>
      <c r="G165" s="4">
        <f t="shared" si="25"/>
        <v>0</v>
      </c>
      <c r="H165" s="5"/>
      <c r="I165" s="5"/>
      <c r="J165" s="12"/>
      <c r="K165" s="19"/>
    </row>
    <row r="166" spans="1:11" ht="18.75" hidden="1">
      <c r="A166" s="2" t="s">
        <v>320</v>
      </c>
      <c r="B166" s="3" t="s">
        <v>151</v>
      </c>
      <c r="C166" s="3" t="s">
        <v>88</v>
      </c>
      <c r="D166" s="4">
        <f t="shared" si="24"/>
        <v>0</v>
      </c>
      <c r="E166" s="5"/>
      <c r="F166" s="5"/>
      <c r="G166" s="4">
        <f t="shared" si="25"/>
        <v>0</v>
      </c>
      <c r="H166" s="5"/>
      <c r="I166" s="5"/>
      <c r="J166" s="12"/>
      <c r="K166" s="19"/>
    </row>
    <row r="167" spans="1:11" ht="18.75" hidden="1">
      <c r="A167" s="2" t="s">
        <v>20</v>
      </c>
      <c r="B167" s="3" t="s">
        <v>130</v>
      </c>
      <c r="C167" s="3" t="s">
        <v>476</v>
      </c>
      <c r="D167" s="4">
        <f t="shared" si="24"/>
        <v>0</v>
      </c>
      <c r="E167" s="5"/>
      <c r="F167" s="5"/>
      <c r="G167" s="4">
        <f t="shared" si="25"/>
        <v>0</v>
      </c>
      <c r="H167" s="5"/>
      <c r="I167" s="5"/>
      <c r="J167" s="12"/>
      <c r="K167" s="19"/>
    </row>
    <row r="168" spans="1:11" ht="18.75" hidden="1">
      <c r="A168" s="2" t="s">
        <v>335</v>
      </c>
      <c r="B168" s="3" t="s">
        <v>138</v>
      </c>
      <c r="C168" s="3" t="s">
        <v>398</v>
      </c>
      <c r="D168" s="4">
        <f t="shared" si="24"/>
        <v>0</v>
      </c>
      <c r="E168" s="4">
        <f>E169+E170</f>
        <v>0</v>
      </c>
      <c r="F168" s="4">
        <f>F169+F170</f>
        <v>0</v>
      </c>
      <c r="G168" s="4">
        <f t="shared" si="25"/>
        <v>0</v>
      </c>
      <c r="H168" s="4">
        <f>H169+H170</f>
        <v>0</v>
      </c>
      <c r="I168" s="4">
        <f>I169+I170</f>
        <v>0</v>
      </c>
      <c r="J168" s="12"/>
      <c r="K168" s="19"/>
    </row>
    <row r="169" spans="1:11" ht="18.75" hidden="1">
      <c r="A169" s="2" t="s">
        <v>129</v>
      </c>
      <c r="B169" s="3" t="s">
        <v>0</v>
      </c>
      <c r="C169" s="3" t="s">
        <v>473</v>
      </c>
      <c r="D169" s="4">
        <f t="shared" si="24"/>
        <v>0</v>
      </c>
      <c r="E169" s="5"/>
      <c r="F169" s="5"/>
      <c r="G169" s="4">
        <f t="shared" si="25"/>
        <v>0</v>
      </c>
      <c r="H169" s="5"/>
      <c r="I169" s="5"/>
      <c r="J169" s="12"/>
      <c r="K169" s="19"/>
    </row>
    <row r="170" spans="1:11" ht="18.75" hidden="1">
      <c r="A170" s="2" t="s">
        <v>271</v>
      </c>
      <c r="B170" s="3" t="s">
        <v>144</v>
      </c>
      <c r="C170" s="3" t="s">
        <v>372</v>
      </c>
      <c r="D170" s="4">
        <f t="shared" si="24"/>
        <v>0</v>
      </c>
      <c r="E170" s="5"/>
      <c r="F170" s="5"/>
      <c r="G170" s="4">
        <f t="shared" si="25"/>
        <v>0</v>
      </c>
      <c r="H170" s="5"/>
      <c r="I170" s="5"/>
      <c r="J170" s="12"/>
      <c r="K170" s="19"/>
    </row>
    <row r="171" spans="1:11" ht="18.75">
      <c r="A171" s="2" t="s">
        <v>210</v>
      </c>
      <c r="B171" s="3" t="s">
        <v>342</v>
      </c>
      <c r="C171" s="3" t="s">
        <v>438</v>
      </c>
      <c r="D171" s="4">
        <f t="shared" si="24"/>
        <v>722900</v>
      </c>
      <c r="E171" s="4">
        <f>E172+E185</f>
        <v>0</v>
      </c>
      <c r="F171" s="4">
        <f>F172+F185</f>
        <v>722900</v>
      </c>
      <c r="G171" s="4">
        <f t="shared" si="25"/>
        <v>715041.44</v>
      </c>
      <c r="H171" s="4">
        <f>H172+H185</f>
        <v>0</v>
      </c>
      <c r="I171" s="4">
        <f>I172+I185</f>
        <v>715041.44</v>
      </c>
      <c r="J171" s="12"/>
      <c r="K171" s="19"/>
    </row>
    <row r="172" spans="1:11" ht="18.75">
      <c r="A172" s="2" t="s">
        <v>453</v>
      </c>
      <c r="B172" s="3" t="s">
        <v>400</v>
      </c>
      <c r="C172" s="3" t="s">
        <v>49</v>
      </c>
      <c r="D172" s="4">
        <f t="shared" si="24"/>
        <v>473800</v>
      </c>
      <c r="E172" s="4">
        <f>E173+E177+E184</f>
        <v>0</v>
      </c>
      <c r="F172" s="4">
        <f>F173+F177+F184</f>
        <v>473800</v>
      </c>
      <c r="G172" s="4">
        <f t="shared" si="25"/>
        <v>465967.44</v>
      </c>
      <c r="H172" s="4">
        <f>H173+H177+H184</f>
        <v>0</v>
      </c>
      <c r="I172" s="4">
        <f>I173+I177+I184</f>
        <v>465967.44</v>
      </c>
      <c r="J172" s="12"/>
      <c r="K172" s="19"/>
    </row>
    <row r="173" spans="1:11" ht="18.75">
      <c r="A173" s="2" t="s">
        <v>153</v>
      </c>
      <c r="B173" s="3" t="s">
        <v>269</v>
      </c>
      <c r="C173" s="3" t="s">
        <v>405</v>
      </c>
      <c r="D173" s="4">
        <f t="shared" si="24"/>
        <v>295400</v>
      </c>
      <c r="E173" s="4">
        <f>E174+E175+E176</f>
        <v>0</v>
      </c>
      <c r="F173" s="4">
        <f>F174+F175+F176</f>
        <v>295400</v>
      </c>
      <c r="G173" s="4">
        <f t="shared" si="25"/>
        <v>288145.38</v>
      </c>
      <c r="H173" s="4">
        <f>H174+H175+H176</f>
        <v>0</v>
      </c>
      <c r="I173" s="4">
        <f>I174+I175+I176</f>
        <v>288145.38</v>
      </c>
      <c r="J173" s="12"/>
      <c r="K173" s="19"/>
    </row>
    <row r="174" spans="1:11" ht="18.75">
      <c r="A174" s="2" t="s">
        <v>470</v>
      </c>
      <c r="B174" s="3" t="s">
        <v>43</v>
      </c>
      <c r="C174" s="3" t="s">
        <v>91</v>
      </c>
      <c r="D174" s="4">
        <f t="shared" si="24"/>
        <v>229800</v>
      </c>
      <c r="E174" s="4">
        <f aca="true" t="shared" si="28" ref="E174:F176">E191</f>
        <v>0</v>
      </c>
      <c r="F174" s="4">
        <f t="shared" si="28"/>
        <v>229800</v>
      </c>
      <c r="G174" s="4">
        <f t="shared" si="25"/>
        <v>224179.55</v>
      </c>
      <c r="H174" s="4">
        <f aca="true" t="shared" si="29" ref="H174:I176">H191</f>
        <v>0</v>
      </c>
      <c r="I174" s="4">
        <f t="shared" si="29"/>
        <v>224179.55</v>
      </c>
      <c r="J174" s="12"/>
      <c r="K174" s="19"/>
    </row>
    <row r="175" spans="1:11" ht="18.75">
      <c r="A175" s="2" t="s">
        <v>259</v>
      </c>
      <c r="B175" s="3" t="s">
        <v>349</v>
      </c>
      <c r="C175" s="3" t="s">
        <v>146</v>
      </c>
      <c r="D175" s="4">
        <f t="shared" si="24"/>
        <v>0</v>
      </c>
      <c r="E175" s="4">
        <f t="shared" si="28"/>
        <v>0</v>
      </c>
      <c r="F175" s="4">
        <f t="shared" si="28"/>
        <v>0</v>
      </c>
      <c r="G175" s="4">
        <f t="shared" si="25"/>
        <v>0</v>
      </c>
      <c r="H175" s="4">
        <f t="shared" si="29"/>
        <v>0</v>
      </c>
      <c r="I175" s="4">
        <f t="shared" si="29"/>
        <v>0</v>
      </c>
      <c r="J175" s="12"/>
      <c r="K175" s="19"/>
    </row>
    <row r="176" spans="1:11" ht="18.75">
      <c r="A176" s="2" t="s">
        <v>412</v>
      </c>
      <c r="B176" s="3" t="s">
        <v>118</v>
      </c>
      <c r="C176" s="3" t="s">
        <v>59</v>
      </c>
      <c r="D176" s="4">
        <f t="shared" si="24"/>
        <v>65600</v>
      </c>
      <c r="E176" s="4">
        <f t="shared" si="28"/>
        <v>0</v>
      </c>
      <c r="F176" s="4">
        <f t="shared" si="28"/>
        <v>65600</v>
      </c>
      <c r="G176" s="4">
        <f t="shared" si="25"/>
        <v>63965.83</v>
      </c>
      <c r="H176" s="4">
        <f t="shared" si="29"/>
        <v>0</v>
      </c>
      <c r="I176" s="4">
        <f t="shared" si="29"/>
        <v>63965.83</v>
      </c>
      <c r="J176" s="12"/>
      <c r="K176" s="19"/>
    </row>
    <row r="177" spans="1:11" ht="18.75">
      <c r="A177" s="2" t="s">
        <v>178</v>
      </c>
      <c r="B177" s="3" t="s">
        <v>134</v>
      </c>
      <c r="C177" s="3" t="s">
        <v>124</v>
      </c>
      <c r="D177" s="4">
        <f t="shared" si="24"/>
        <v>177840</v>
      </c>
      <c r="E177" s="4">
        <f>E178+E179+E180+E181+E182+E183</f>
        <v>0</v>
      </c>
      <c r="F177" s="4">
        <f>F178+F179+F180+F181+F182+F183</f>
        <v>177840</v>
      </c>
      <c r="G177" s="4">
        <f t="shared" si="25"/>
        <v>177265.05</v>
      </c>
      <c r="H177" s="4">
        <f>H178+H179+H180+H181+H182+H183</f>
        <v>0</v>
      </c>
      <c r="I177" s="4">
        <f>I178+I179+I180+I181+I182+I183</f>
        <v>177265.05</v>
      </c>
      <c r="J177" s="12"/>
      <c r="K177" s="19"/>
    </row>
    <row r="178" spans="1:11" ht="18.75">
      <c r="A178" s="2" t="s">
        <v>403</v>
      </c>
      <c r="B178" s="3" t="s">
        <v>440</v>
      </c>
      <c r="C178" s="3" t="s">
        <v>316</v>
      </c>
      <c r="D178" s="4">
        <f t="shared" si="24"/>
        <v>0</v>
      </c>
      <c r="E178" s="4">
        <f aca="true" t="shared" si="30" ref="E178:F184">E195</f>
        <v>0</v>
      </c>
      <c r="F178" s="4">
        <f t="shared" si="30"/>
        <v>0</v>
      </c>
      <c r="G178" s="4">
        <f t="shared" si="25"/>
        <v>0</v>
      </c>
      <c r="H178" s="4">
        <f aca="true" t="shared" si="31" ref="H178:I184">H195</f>
        <v>0</v>
      </c>
      <c r="I178" s="4">
        <f t="shared" si="31"/>
        <v>0</v>
      </c>
      <c r="J178" s="12"/>
      <c r="K178" s="19"/>
    </row>
    <row r="179" spans="1:11" ht="18.75">
      <c r="A179" s="2" t="s">
        <v>182</v>
      </c>
      <c r="B179" s="3" t="s">
        <v>219</v>
      </c>
      <c r="C179" s="3" t="s">
        <v>229</v>
      </c>
      <c r="D179" s="4">
        <f t="shared" si="24"/>
        <v>0</v>
      </c>
      <c r="E179" s="4">
        <f t="shared" si="30"/>
        <v>0</v>
      </c>
      <c r="F179" s="4">
        <f t="shared" si="30"/>
        <v>0</v>
      </c>
      <c r="G179" s="4">
        <f t="shared" si="25"/>
        <v>0</v>
      </c>
      <c r="H179" s="4">
        <f t="shared" si="31"/>
        <v>0</v>
      </c>
      <c r="I179" s="4">
        <f t="shared" si="31"/>
        <v>0</v>
      </c>
      <c r="J179" s="12"/>
      <c r="K179" s="19"/>
    </row>
    <row r="180" spans="1:11" ht="18.75">
      <c r="A180" s="2" t="s">
        <v>173</v>
      </c>
      <c r="B180" s="3" t="s">
        <v>504</v>
      </c>
      <c r="C180" s="3" t="s">
        <v>436</v>
      </c>
      <c r="D180" s="4">
        <f t="shared" si="24"/>
        <v>62840</v>
      </c>
      <c r="E180" s="4">
        <f t="shared" si="30"/>
        <v>0</v>
      </c>
      <c r="F180" s="4">
        <f t="shared" si="30"/>
        <v>62840</v>
      </c>
      <c r="G180" s="4">
        <f t="shared" si="25"/>
        <v>62692.61</v>
      </c>
      <c r="H180" s="4">
        <f t="shared" si="31"/>
        <v>0</v>
      </c>
      <c r="I180" s="4">
        <f t="shared" si="31"/>
        <v>62692.61</v>
      </c>
      <c r="J180" s="12"/>
      <c r="K180" s="19"/>
    </row>
    <row r="181" spans="1:11" ht="18.75">
      <c r="A181" s="2" t="s">
        <v>408</v>
      </c>
      <c r="B181" s="3" t="s">
        <v>190</v>
      </c>
      <c r="C181" s="3" t="s">
        <v>278</v>
      </c>
      <c r="D181" s="4">
        <f t="shared" si="24"/>
        <v>0</v>
      </c>
      <c r="E181" s="4">
        <f t="shared" si="30"/>
        <v>0</v>
      </c>
      <c r="F181" s="4">
        <f t="shared" si="30"/>
        <v>0</v>
      </c>
      <c r="G181" s="4">
        <f t="shared" si="25"/>
        <v>0</v>
      </c>
      <c r="H181" s="4">
        <f t="shared" si="31"/>
        <v>0</v>
      </c>
      <c r="I181" s="4">
        <f t="shared" si="31"/>
        <v>0</v>
      </c>
      <c r="J181" s="12"/>
      <c r="K181" s="19"/>
    </row>
    <row r="182" spans="1:11" ht="18.75">
      <c r="A182" s="2" t="s">
        <v>255</v>
      </c>
      <c r="B182" s="3" t="s">
        <v>428</v>
      </c>
      <c r="C182" s="3" t="s">
        <v>341</v>
      </c>
      <c r="D182" s="4">
        <f t="shared" si="24"/>
        <v>8500</v>
      </c>
      <c r="E182" s="4">
        <f t="shared" si="30"/>
        <v>0</v>
      </c>
      <c r="F182" s="4">
        <f t="shared" si="30"/>
        <v>8500</v>
      </c>
      <c r="G182" s="4">
        <f t="shared" si="25"/>
        <v>8417.29</v>
      </c>
      <c r="H182" s="4">
        <f t="shared" si="31"/>
        <v>0</v>
      </c>
      <c r="I182" s="4">
        <f t="shared" si="31"/>
        <v>8417.29</v>
      </c>
      <c r="J182" s="12"/>
      <c r="K182" s="19"/>
    </row>
    <row r="183" spans="1:11" ht="18.75">
      <c r="A183" s="2" t="s">
        <v>468</v>
      </c>
      <c r="B183" s="3" t="s">
        <v>243</v>
      </c>
      <c r="C183" s="3" t="s">
        <v>366</v>
      </c>
      <c r="D183" s="4">
        <f t="shared" si="24"/>
        <v>106500</v>
      </c>
      <c r="E183" s="4">
        <f t="shared" si="30"/>
        <v>0</v>
      </c>
      <c r="F183" s="4">
        <f t="shared" si="30"/>
        <v>106500</v>
      </c>
      <c r="G183" s="4">
        <f t="shared" si="25"/>
        <v>106155.15</v>
      </c>
      <c r="H183" s="4">
        <f t="shared" si="31"/>
        <v>0</v>
      </c>
      <c r="I183" s="4">
        <f t="shared" si="31"/>
        <v>106155.15</v>
      </c>
      <c r="J183" s="12"/>
      <c r="K183" s="19"/>
    </row>
    <row r="184" spans="1:11" ht="18.75">
      <c r="A184" s="2" t="s">
        <v>324</v>
      </c>
      <c r="B184" s="3" t="s">
        <v>288</v>
      </c>
      <c r="C184" s="3" t="s">
        <v>476</v>
      </c>
      <c r="D184" s="4">
        <f t="shared" si="24"/>
        <v>560</v>
      </c>
      <c r="E184" s="4">
        <f t="shared" si="30"/>
        <v>0</v>
      </c>
      <c r="F184" s="4">
        <f t="shared" si="30"/>
        <v>560</v>
      </c>
      <c r="G184" s="4">
        <f t="shared" si="25"/>
        <v>557.01</v>
      </c>
      <c r="H184" s="4">
        <f t="shared" si="31"/>
        <v>0</v>
      </c>
      <c r="I184" s="4">
        <f t="shared" si="31"/>
        <v>557.01</v>
      </c>
      <c r="J184" s="12"/>
      <c r="K184" s="19"/>
    </row>
    <row r="185" spans="1:11" ht="18.75">
      <c r="A185" s="2" t="s">
        <v>109</v>
      </c>
      <c r="B185" s="3" t="s">
        <v>494</v>
      </c>
      <c r="C185" s="3" t="s">
        <v>398</v>
      </c>
      <c r="D185" s="4">
        <f t="shared" si="24"/>
        <v>249100</v>
      </c>
      <c r="E185" s="4">
        <f>E186+E187</f>
        <v>0</v>
      </c>
      <c r="F185" s="4">
        <f>F186+F187</f>
        <v>249100</v>
      </c>
      <c r="G185" s="4">
        <f t="shared" si="25"/>
        <v>249074</v>
      </c>
      <c r="H185" s="4">
        <f>H186+H187</f>
        <v>0</v>
      </c>
      <c r="I185" s="4">
        <f>I186+I187</f>
        <v>249074</v>
      </c>
      <c r="J185" s="12"/>
      <c r="K185" s="19"/>
    </row>
    <row r="186" spans="1:11" ht="18.75">
      <c r="A186" s="2" t="s">
        <v>431</v>
      </c>
      <c r="B186" s="3" t="s">
        <v>362</v>
      </c>
      <c r="C186" s="3" t="s">
        <v>473</v>
      </c>
      <c r="D186" s="4">
        <f t="shared" si="24"/>
        <v>68800</v>
      </c>
      <c r="E186" s="4">
        <f>E203</f>
        <v>0</v>
      </c>
      <c r="F186" s="4">
        <f>F203</f>
        <v>68800</v>
      </c>
      <c r="G186" s="4">
        <f t="shared" si="25"/>
        <v>68800</v>
      </c>
      <c r="H186" s="4">
        <f>H203</f>
        <v>0</v>
      </c>
      <c r="I186" s="4">
        <f>I203</f>
        <v>68800</v>
      </c>
      <c r="J186" s="12"/>
      <c r="K186" s="19"/>
    </row>
    <row r="187" spans="1:11" ht="18.75">
      <c r="A187" s="2" t="s">
        <v>217</v>
      </c>
      <c r="B187" s="3" t="s">
        <v>485</v>
      </c>
      <c r="C187" s="3" t="s">
        <v>372</v>
      </c>
      <c r="D187" s="4">
        <f t="shared" si="24"/>
        <v>180300</v>
      </c>
      <c r="E187" s="4">
        <f>E204</f>
        <v>0</v>
      </c>
      <c r="F187" s="4">
        <f>F204</f>
        <v>180300</v>
      </c>
      <c r="G187" s="4">
        <f t="shared" si="25"/>
        <v>180274</v>
      </c>
      <c r="H187" s="4">
        <f>H204</f>
        <v>0</v>
      </c>
      <c r="I187" s="4">
        <f>I204</f>
        <v>180274</v>
      </c>
      <c r="J187" s="12"/>
      <c r="K187" s="19"/>
    </row>
    <row r="188" spans="1:11" ht="18.75">
      <c r="A188" s="13" t="s">
        <v>465</v>
      </c>
      <c r="B188" s="14" t="s">
        <v>474</v>
      </c>
      <c r="C188" s="14" t="s">
        <v>467</v>
      </c>
      <c r="D188" s="15">
        <f t="shared" si="24"/>
        <v>722900</v>
      </c>
      <c r="E188" s="15">
        <f>E189+E202</f>
        <v>0</v>
      </c>
      <c r="F188" s="15">
        <f>F189+F202</f>
        <v>722900</v>
      </c>
      <c r="G188" s="15">
        <f t="shared" si="25"/>
        <v>715041.44</v>
      </c>
      <c r="H188" s="15">
        <f>H189+H202</f>
        <v>0</v>
      </c>
      <c r="I188" s="15">
        <f>I189+I202</f>
        <v>715041.44</v>
      </c>
      <c r="J188" s="12"/>
      <c r="K188" s="19"/>
    </row>
    <row r="189" spans="1:11" ht="18.75">
      <c r="A189" s="2" t="s">
        <v>237</v>
      </c>
      <c r="B189" s="3" t="s">
        <v>272</v>
      </c>
      <c r="C189" s="3" t="s">
        <v>49</v>
      </c>
      <c r="D189" s="4">
        <f t="shared" si="24"/>
        <v>473800</v>
      </c>
      <c r="E189" s="4">
        <f>E190+E201+E194</f>
        <v>0</v>
      </c>
      <c r="F189" s="4">
        <f>F190+F201+F194</f>
        <v>473800</v>
      </c>
      <c r="G189" s="4">
        <f t="shared" si="25"/>
        <v>465967.44</v>
      </c>
      <c r="H189" s="4">
        <f>H190+H201+H194</f>
        <v>0</v>
      </c>
      <c r="I189" s="4">
        <f>I190+I201+I194</f>
        <v>465967.44</v>
      </c>
      <c r="J189" s="12"/>
      <c r="K189" s="19"/>
    </row>
    <row r="190" spans="1:11" ht="18.75">
      <c r="A190" s="2" t="s">
        <v>458</v>
      </c>
      <c r="B190" s="3" t="s">
        <v>410</v>
      </c>
      <c r="C190" s="3" t="s">
        <v>405</v>
      </c>
      <c r="D190" s="4">
        <f t="shared" si="24"/>
        <v>295400</v>
      </c>
      <c r="E190" s="4">
        <f>E191+E192+E193</f>
        <v>0</v>
      </c>
      <c r="F190" s="4">
        <f>F191+F192+F193</f>
        <v>295400</v>
      </c>
      <c r="G190" s="4">
        <f t="shared" si="25"/>
        <v>288145.38</v>
      </c>
      <c r="H190" s="4">
        <f>H191+H192+H193</f>
        <v>0</v>
      </c>
      <c r="I190" s="4">
        <f>I191+I192+I193</f>
        <v>288145.38</v>
      </c>
      <c r="J190" s="12"/>
      <c r="K190" s="19"/>
    </row>
    <row r="191" spans="1:11" ht="18.75">
      <c r="A191" s="2" t="s">
        <v>241</v>
      </c>
      <c r="B191" s="3" t="s">
        <v>177</v>
      </c>
      <c r="C191" s="3" t="s">
        <v>91</v>
      </c>
      <c r="D191" s="4">
        <f t="shared" si="24"/>
        <v>229800</v>
      </c>
      <c r="E191" s="5"/>
      <c r="F191" s="5">
        <v>229800</v>
      </c>
      <c r="G191" s="4">
        <f t="shared" si="25"/>
        <v>224179.55</v>
      </c>
      <c r="H191" s="5"/>
      <c r="I191" s="5">
        <v>224179.55</v>
      </c>
      <c r="J191" s="12"/>
      <c r="K191" s="19"/>
    </row>
    <row r="192" spans="1:11" ht="18.75">
      <c r="A192" s="2" t="s">
        <v>48</v>
      </c>
      <c r="B192" s="3" t="s">
        <v>469</v>
      </c>
      <c r="C192" s="3" t="s">
        <v>146</v>
      </c>
      <c r="D192" s="4">
        <f t="shared" si="24"/>
        <v>0</v>
      </c>
      <c r="E192" s="5"/>
      <c r="F192" s="5">
        <v>0</v>
      </c>
      <c r="G192" s="4">
        <f t="shared" si="25"/>
        <v>0</v>
      </c>
      <c r="H192" s="5"/>
      <c r="I192" s="5">
        <v>0</v>
      </c>
      <c r="J192" s="12"/>
      <c r="K192" s="19"/>
    </row>
    <row r="193" spans="1:11" ht="18.75">
      <c r="A193" s="2" t="s">
        <v>265</v>
      </c>
      <c r="B193" s="3" t="s">
        <v>256</v>
      </c>
      <c r="C193" s="3" t="s">
        <v>59</v>
      </c>
      <c r="D193" s="4">
        <f t="shared" si="24"/>
        <v>65600</v>
      </c>
      <c r="E193" s="5"/>
      <c r="F193" s="5">
        <v>65600</v>
      </c>
      <c r="G193" s="4">
        <f t="shared" si="25"/>
        <v>63965.83</v>
      </c>
      <c r="H193" s="5"/>
      <c r="I193" s="5">
        <v>63965.83</v>
      </c>
      <c r="J193" s="12"/>
      <c r="K193" s="19"/>
    </row>
    <row r="194" spans="1:11" ht="18.75">
      <c r="A194" s="2" t="s">
        <v>122</v>
      </c>
      <c r="B194" s="3" t="s">
        <v>12</v>
      </c>
      <c r="C194" s="3" t="s">
        <v>124</v>
      </c>
      <c r="D194" s="4">
        <f t="shared" si="24"/>
        <v>177840</v>
      </c>
      <c r="E194" s="4">
        <f>E195+E196+E197+E198+E199+E200</f>
        <v>0</v>
      </c>
      <c r="F194" s="4">
        <f>F195+F196+F197+F198+F199+F200</f>
        <v>177840</v>
      </c>
      <c r="G194" s="4">
        <f t="shared" si="25"/>
        <v>177265.05</v>
      </c>
      <c r="H194" s="4">
        <f>H195+H196+H197+H198+H199+H200</f>
        <v>0</v>
      </c>
      <c r="I194" s="4">
        <f>I195+I196+I197+I198+I199+I200</f>
        <v>177265.05</v>
      </c>
      <c r="J194" s="12"/>
      <c r="K194" s="19"/>
    </row>
    <row r="195" spans="1:11" ht="18.75">
      <c r="A195" s="2" t="s">
        <v>347</v>
      </c>
      <c r="B195" s="3" t="s">
        <v>301</v>
      </c>
      <c r="C195" s="3" t="s">
        <v>316</v>
      </c>
      <c r="D195" s="4">
        <f t="shared" si="24"/>
        <v>0</v>
      </c>
      <c r="E195" s="5"/>
      <c r="F195" s="5"/>
      <c r="G195" s="4">
        <f t="shared" si="25"/>
        <v>0</v>
      </c>
      <c r="H195" s="5"/>
      <c r="I195" s="5">
        <v>0</v>
      </c>
      <c r="J195" s="12"/>
      <c r="K195" s="19"/>
    </row>
    <row r="196" spans="1:11" ht="18.75">
      <c r="A196" s="2" t="s">
        <v>21</v>
      </c>
      <c r="B196" s="3" t="s">
        <v>79</v>
      </c>
      <c r="C196" s="3" t="s">
        <v>229</v>
      </c>
      <c r="D196" s="4">
        <f t="shared" si="24"/>
        <v>0</v>
      </c>
      <c r="E196" s="5"/>
      <c r="F196" s="5">
        <v>0</v>
      </c>
      <c r="G196" s="4">
        <f t="shared" si="25"/>
        <v>0</v>
      </c>
      <c r="H196" s="5"/>
      <c r="I196" s="5">
        <v>0</v>
      </c>
      <c r="J196" s="12"/>
      <c r="K196" s="19"/>
    </row>
    <row r="197" spans="1:11" ht="18.75">
      <c r="A197" s="2" t="s">
        <v>313</v>
      </c>
      <c r="B197" s="3" t="s">
        <v>384</v>
      </c>
      <c r="C197" s="3" t="s">
        <v>436</v>
      </c>
      <c r="D197" s="4">
        <f t="shared" si="24"/>
        <v>62840</v>
      </c>
      <c r="E197" s="5"/>
      <c r="F197" s="5">
        <v>62840</v>
      </c>
      <c r="G197" s="4">
        <f t="shared" si="25"/>
        <v>62692.61</v>
      </c>
      <c r="H197" s="5"/>
      <c r="I197" s="5">
        <v>62692.61</v>
      </c>
      <c r="J197" s="12"/>
      <c r="K197" s="19"/>
    </row>
    <row r="198" spans="1:11" ht="18.75">
      <c r="A198" s="2" t="s">
        <v>64</v>
      </c>
      <c r="B198" s="3" t="s">
        <v>61</v>
      </c>
      <c r="C198" s="3" t="s">
        <v>278</v>
      </c>
      <c r="D198" s="4">
        <f aca="true" t="shared" si="32" ref="D198:D228">F198-E198</f>
        <v>0</v>
      </c>
      <c r="E198" s="5"/>
      <c r="F198" s="5">
        <v>0</v>
      </c>
      <c r="G198" s="4">
        <f aca="true" t="shared" si="33" ref="G198:G231">I198-H198</f>
        <v>0</v>
      </c>
      <c r="H198" s="5"/>
      <c r="I198" s="5">
        <v>0</v>
      </c>
      <c r="J198" s="12"/>
      <c r="K198" s="19"/>
    </row>
    <row r="199" spans="1:11" ht="18.75">
      <c r="A199" s="2" t="s">
        <v>363</v>
      </c>
      <c r="B199" s="3" t="s">
        <v>286</v>
      </c>
      <c r="C199" s="3" t="s">
        <v>341</v>
      </c>
      <c r="D199" s="4">
        <f t="shared" si="32"/>
        <v>8500</v>
      </c>
      <c r="E199" s="5"/>
      <c r="F199" s="5">
        <v>8500</v>
      </c>
      <c r="G199" s="4">
        <f t="shared" si="33"/>
        <v>8417.29</v>
      </c>
      <c r="H199" s="5"/>
      <c r="I199" s="5">
        <v>8417.29</v>
      </c>
      <c r="J199" s="12"/>
      <c r="K199" s="19"/>
    </row>
    <row r="200" spans="1:11" ht="18.75">
      <c r="A200" s="2" t="s">
        <v>69</v>
      </c>
      <c r="B200" s="3" t="s">
        <v>99</v>
      </c>
      <c r="C200" s="3" t="s">
        <v>366</v>
      </c>
      <c r="D200" s="4">
        <f t="shared" si="32"/>
        <v>106500</v>
      </c>
      <c r="E200" s="5"/>
      <c r="F200" s="5">
        <v>106500</v>
      </c>
      <c r="G200" s="4">
        <f t="shared" si="33"/>
        <v>106155.15</v>
      </c>
      <c r="H200" s="5"/>
      <c r="I200" s="5">
        <v>106155.15</v>
      </c>
      <c r="J200" s="12"/>
      <c r="K200" s="19"/>
    </row>
    <row r="201" spans="1:11" ht="18.75">
      <c r="A201" s="2" t="s">
        <v>89</v>
      </c>
      <c r="B201" s="3" t="s">
        <v>425</v>
      </c>
      <c r="C201" s="3" t="s">
        <v>476</v>
      </c>
      <c r="D201" s="4">
        <f t="shared" si="32"/>
        <v>560</v>
      </c>
      <c r="E201" s="5"/>
      <c r="F201" s="5">
        <v>560</v>
      </c>
      <c r="G201" s="4">
        <f t="shared" si="33"/>
        <v>557.01</v>
      </c>
      <c r="H201" s="5"/>
      <c r="I201" s="5">
        <v>557.01</v>
      </c>
      <c r="J201" s="12"/>
      <c r="K201" s="19"/>
    </row>
    <row r="202" spans="1:11" ht="18.75">
      <c r="A202" s="2" t="s">
        <v>292</v>
      </c>
      <c r="B202" s="3" t="s">
        <v>359</v>
      </c>
      <c r="C202" s="3" t="s">
        <v>398</v>
      </c>
      <c r="D202" s="4">
        <f t="shared" si="32"/>
        <v>249100</v>
      </c>
      <c r="E202" s="4">
        <f>E203+E204</f>
        <v>0</v>
      </c>
      <c r="F202" s="4">
        <f>F203+F204</f>
        <v>249100</v>
      </c>
      <c r="G202" s="4">
        <f t="shared" si="33"/>
        <v>249074</v>
      </c>
      <c r="H202" s="4">
        <f>H203+H204</f>
        <v>0</v>
      </c>
      <c r="I202" s="4">
        <f>SUM(I204+I203)</f>
        <v>249074</v>
      </c>
      <c r="J202" s="12"/>
      <c r="K202" s="19"/>
    </row>
    <row r="203" spans="1:11" ht="18.75">
      <c r="A203" s="2" t="s">
        <v>54</v>
      </c>
      <c r="B203" s="3" t="s">
        <v>487</v>
      </c>
      <c r="C203" s="3" t="s">
        <v>473</v>
      </c>
      <c r="D203" s="4">
        <f t="shared" si="32"/>
        <v>68800</v>
      </c>
      <c r="E203" s="5"/>
      <c r="F203" s="5">
        <v>68800</v>
      </c>
      <c r="G203" s="4">
        <f t="shared" si="33"/>
        <v>68800</v>
      </c>
      <c r="H203" s="5"/>
      <c r="I203" s="5">
        <v>68800</v>
      </c>
      <c r="J203" s="12"/>
      <c r="K203" s="19"/>
    </row>
    <row r="204" spans="1:11" ht="18.75">
      <c r="A204" s="2" t="s">
        <v>331</v>
      </c>
      <c r="B204" s="3" t="s">
        <v>373</v>
      </c>
      <c r="C204" s="3" t="s">
        <v>372</v>
      </c>
      <c r="D204" s="4">
        <f t="shared" si="32"/>
        <v>180300</v>
      </c>
      <c r="E204" s="5"/>
      <c r="F204" s="5">
        <v>180300</v>
      </c>
      <c r="G204" s="4">
        <f t="shared" si="33"/>
        <v>180274</v>
      </c>
      <c r="H204" s="5"/>
      <c r="I204" s="5">
        <v>180274</v>
      </c>
      <c r="J204" s="12"/>
      <c r="K204" s="19"/>
    </row>
    <row r="205" spans="1:11" ht="18.75" hidden="1">
      <c r="A205" s="2" t="s">
        <v>40</v>
      </c>
      <c r="B205" s="3" t="s">
        <v>249</v>
      </c>
      <c r="C205" s="3" t="s">
        <v>501</v>
      </c>
      <c r="D205" s="4">
        <f t="shared" si="32"/>
        <v>0</v>
      </c>
      <c r="E205" s="4">
        <f aca="true" t="shared" si="34" ref="E205:F207">E206</f>
        <v>0</v>
      </c>
      <c r="F205" s="4">
        <f t="shared" si="34"/>
        <v>0</v>
      </c>
      <c r="G205" s="4">
        <f t="shared" si="33"/>
        <v>0</v>
      </c>
      <c r="H205" s="4">
        <f aca="true" t="shared" si="35" ref="H205:I207">H206</f>
        <v>0</v>
      </c>
      <c r="I205" s="4">
        <f t="shared" si="35"/>
        <v>0</v>
      </c>
      <c r="J205" s="12"/>
      <c r="K205" s="19"/>
    </row>
    <row r="206" spans="1:11" ht="18.75" hidden="1">
      <c r="A206" s="2" t="s">
        <v>348</v>
      </c>
      <c r="B206" s="3" t="s">
        <v>45</v>
      </c>
      <c r="C206" s="3" t="s">
        <v>49</v>
      </c>
      <c r="D206" s="4">
        <f t="shared" si="32"/>
        <v>0</v>
      </c>
      <c r="E206" s="4">
        <f t="shared" si="34"/>
        <v>0</v>
      </c>
      <c r="F206" s="4">
        <f t="shared" si="34"/>
        <v>0</v>
      </c>
      <c r="G206" s="4">
        <f t="shared" si="33"/>
        <v>0</v>
      </c>
      <c r="H206" s="4">
        <f t="shared" si="35"/>
        <v>0</v>
      </c>
      <c r="I206" s="4">
        <f t="shared" si="35"/>
        <v>0</v>
      </c>
      <c r="J206" s="12"/>
      <c r="K206" s="19"/>
    </row>
    <row r="207" spans="1:11" ht="18.75" hidden="1">
      <c r="A207" s="2" t="s">
        <v>167</v>
      </c>
      <c r="B207" s="3" t="s">
        <v>300</v>
      </c>
      <c r="C207" s="3" t="s">
        <v>137</v>
      </c>
      <c r="D207" s="4">
        <f t="shared" si="32"/>
        <v>0</v>
      </c>
      <c r="E207" s="4">
        <f t="shared" si="34"/>
        <v>0</v>
      </c>
      <c r="F207" s="4">
        <f t="shared" si="34"/>
        <v>0</v>
      </c>
      <c r="G207" s="4">
        <f t="shared" si="33"/>
        <v>0</v>
      </c>
      <c r="H207" s="4">
        <f t="shared" si="35"/>
        <v>0</v>
      </c>
      <c r="I207" s="4">
        <f t="shared" si="35"/>
        <v>0</v>
      </c>
      <c r="J207" s="12"/>
      <c r="K207" s="19"/>
    </row>
    <row r="208" spans="1:11" ht="18.75" hidden="1">
      <c r="A208" s="2" t="s">
        <v>253</v>
      </c>
      <c r="B208" s="3" t="s">
        <v>383</v>
      </c>
      <c r="C208" s="3" t="s">
        <v>55</v>
      </c>
      <c r="D208" s="4">
        <f t="shared" si="32"/>
        <v>0</v>
      </c>
      <c r="E208" s="4">
        <f>E212+E216</f>
        <v>0</v>
      </c>
      <c r="F208" s="4">
        <f>F212+F216</f>
        <v>0</v>
      </c>
      <c r="G208" s="4">
        <f t="shared" si="33"/>
        <v>0</v>
      </c>
      <c r="H208" s="4">
        <f>H212+H216</f>
        <v>0</v>
      </c>
      <c r="I208" s="4">
        <f>I212+I216</f>
        <v>0</v>
      </c>
      <c r="J208" s="12"/>
      <c r="K208" s="19"/>
    </row>
    <row r="209" spans="1:11" ht="18.75" hidden="1">
      <c r="A209" s="2" t="s">
        <v>77</v>
      </c>
      <c r="B209" s="3" t="s">
        <v>357</v>
      </c>
      <c r="C209" s="3" t="s">
        <v>180</v>
      </c>
      <c r="D209" s="4">
        <f t="shared" si="32"/>
        <v>0</v>
      </c>
      <c r="E209" s="4">
        <f aca="true" t="shared" si="36" ref="E209:F211">E210</f>
        <v>0</v>
      </c>
      <c r="F209" s="4">
        <f t="shared" si="36"/>
        <v>0</v>
      </c>
      <c r="G209" s="4">
        <f t="shared" si="33"/>
        <v>0</v>
      </c>
      <c r="H209" s="4">
        <f aca="true" t="shared" si="37" ref="H209:I211">H210</f>
        <v>0</v>
      </c>
      <c r="I209" s="4">
        <f t="shared" si="37"/>
        <v>0</v>
      </c>
      <c r="J209" s="12"/>
      <c r="K209" s="19"/>
    </row>
    <row r="210" spans="1:11" ht="18.75" hidden="1">
      <c r="A210" s="2" t="s">
        <v>390</v>
      </c>
      <c r="B210" s="3" t="s">
        <v>451</v>
      </c>
      <c r="C210" s="3" t="s">
        <v>49</v>
      </c>
      <c r="D210" s="4">
        <f t="shared" si="32"/>
        <v>0</v>
      </c>
      <c r="E210" s="4">
        <f t="shared" si="36"/>
        <v>0</v>
      </c>
      <c r="F210" s="4">
        <f t="shared" si="36"/>
        <v>0</v>
      </c>
      <c r="G210" s="4">
        <f t="shared" si="33"/>
        <v>0</v>
      </c>
      <c r="H210" s="4">
        <f t="shared" si="37"/>
        <v>0</v>
      </c>
      <c r="I210" s="4">
        <f t="shared" si="37"/>
        <v>0</v>
      </c>
      <c r="J210" s="12"/>
      <c r="K210" s="19"/>
    </row>
    <row r="211" spans="1:11" ht="18.75" hidden="1">
      <c r="A211" s="2" t="s">
        <v>121</v>
      </c>
      <c r="B211" s="3" t="s">
        <v>192</v>
      </c>
      <c r="C211" s="3" t="s">
        <v>137</v>
      </c>
      <c r="D211" s="4">
        <f t="shared" si="32"/>
        <v>0</v>
      </c>
      <c r="E211" s="4">
        <f t="shared" si="36"/>
        <v>0</v>
      </c>
      <c r="F211" s="4">
        <f t="shared" si="36"/>
        <v>0</v>
      </c>
      <c r="G211" s="4">
        <f t="shared" si="33"/>
        <v>0</v>
      </c>
      <c r="H211" s="4">
        <f t="shared" si="37"/>
        <v>0</v>
      </c>
      <c r="I211" s="4">
        <f t="shared" si="37"/>
        <v>0</v>
      </c>
      <c r="J211" s="12"/>
      <c r="K211" s="19"/>
    </row>
    <row r="212" spans="1:11" ht="18.75" hidden="1">
      <c r="A212" s="2" t="s">
        <v>150</v>
      </c>
      <c r="B212" s="3" t="s">
        <v>245</v>
      </c>
      <c r="C212" s="3" t="s">
        <v>55</v>
      </c>
      <c r="D212" s="4">
        <f t="shared" si="32"/>
        <v>0</v>
      </c>
      <c r="E212" s="5"/>
      <c r="F212" s="5"/>
      <c r="G212" s="4">
        <f t="shared" si="33"/>
        <v>0</v>
      </c>
      <c r="H212" s="5"/>
      <c r="I212" s="5"/>
      <c r="J212" s="12"/>
      <c r="K212" s="19"/>
    </row>
    <row r="213" spans="1:11" ht="18.75" hidden="1">
      <c r="A213" s="2" t="s">
        <v>296</v>
      </c>
      <c r="B213" s="3" t="s">
        <v>63</v>
      </c>
      <c r="C213" s="3" t="s">
        <v>280</v>
      </c>
      <c r="D213" s="4">
        <f t="shared" si="32"/>
        <v>0</v>
      </c>
      <c r="E213" s="4">
        <f aca="true" t="shared" si="38" ref="E213:F215">E214</f>
        <v>0</v>
      </c>
      <c r="F213" s="4">
        <f t="shared" si="38"/>
        <v>0</v>
      </c>
      <c r="G213" s="4">
        <f t="shared" si="33"/>
        <v>0</v>
      </c>
      <c r="H213" s="4">
        <f aca="true" t="shared" si="39" ref="H213:I215">H214</f>
        <v>0</v>
      </c>
      <c r="I213" s="4">
        <f t="shared" si="39"/>
        <v>0</v>
      </c>
      <c r="J213" s="12"/>
      <c r="K213" s="19"/>
    </row>
    <row r="214" spans="1:11" ht="18.75" hidden="1">
      <c r="A214" s="2" t="s">
        <v>103</v>
      </c>
      <c r="B214" s="3" t="s">
        <v>165</v>
      </c>
      <c r="C214" s="3" t="s">
        <v>49</v>
      </c>
      <c r="D214" s="4">
        <f t="shared" si="32"/>
        <v>0</v>
      </c>
      <c r="E214" s="4">
        <f t="shared" si="38"/>
        <v>0</v>
      </c>
      <c r="F214" s="4">
        <f t="shared" si="38"/>
        <v>0</v>
      </c>
      <c r="G214" s="4">
        <f t="shared" si="33"/>
        <v>0</v>
      </c>
      <c r="H214" s="4">
        <f t="shared" si="39"/>
        <v>0</v>
      </c>
      <c r="I214" s="4">
        <f t="shared" si="39"/>
        <v>0</v>
      </c>
      <c r="J214" s="12"/>
      <c r="K214" s="19"/>
    </row>
    <row r="215" spans="1:11" ht="18.75" hidden="1">
      <c r="A215" s="2" t="s">
        <v>270</v>
      </c>
      <c r="B215" s="3" t="s">
        <v>419</v>
      </c>
      <c r="C215" s="3" t="s">
        <v>137</v>
      </c>
      <c r="D215" s="4">
        <f t="shared" si="32"/>
        <v>0</v>
      </c>
      <c r="E215" s="4">
        <f t="shared" si="38"/>
        <v>0</v>
      </c>
      <c r="F215" s="4">
        <f t="shared" si="38"/>
        <v>0</v>
      </c>
      <c r="G215" s="4">
        <f t="shared" si="33"/>
        <v>0</v>
      </c>
      <c r="H215" s="4">
        <f t="shared" si="39"/>
        <v>0</v>
      </c>
      <c r="I215" s="4">
        <f t="shared" si="39"/>
        <v>0</v>
      </c>
      <c r="J215" s="12"/>
      <c r="K215" s="19"/>
    </row>
    <row r="216" spans="1:11" ht="18.75" hidden="1">
      <c r="A216" s="2" t="s">
        <v>350</v>
      </c>
      <c r="B216" s="3" t="s">
        <v>464</v>
      </c>
      <c r="C216" s="3" t="s">
        <v>55</v>
      </c>
      <c r="D216" s="4">
        <f t="shared" si="32"/>
        <v>0</v>
      </c>
      <c r="E216" s="5"/>
      <c r="F216" s="5"/>
      <c r="G216" s="4">
        <f t="shared" si="33"/>
        <v>0</v>
      </c>
      <c r="H216" s="5"/>
      <c r="I216" s="5"/>
      <c r="J216" s="12"/>
      <c r="K216" s="19"/>
    </row>
    <row r="217" spans="1:11" ht="18.75">
      <c r="A217" s="13" t="s">
        <v>164</v>
      </c>
      <c r="B217" s="14" t="s">
        <v>375</v>
      </c>
      <c r="C217" s="14" t="s">
        <v>364</v>
      </c>
      <c r="D217" s="15">
        <f t="shared" si="32"/>
        <v>0</v>
      </c>
      <c r="E217" s="15">
        <f aca="true" t="shared" si="40" ref="E217:F219">E218</f>
        <v>6300</v>
      </c>
      <c r="F217" s="15">
        <f t="shared" si="40"/>
        <v>6300</v>
      </c>
      <c r="G217" s="15">
        <f t="shared" si="33"/>
        <v>0</v>
      </c>
      <c r="H217" s="15">
        <f aca="true" t="shared" si="41" ref="H217:I219">H218</f>
        <v>6300</v>
      </c>
      <c r="I217" s="15">
        <f t="shared" si="41"/>
        <v>6300</v>
      </c>
      <c r="J217" s="12"/>
      <c r="K217" s="19"/>
    </row>
    <row r="218" spans="1:11" ht="18.75">
      <c r="A218" s="2" t="s">
        <v>498</v>
      </c>
      <c r="B218" s="3" t="s">
        <v>439</v>
      </c>
      <c r="C218" s="3" t="s">
        <v>49</v>
      </c>
      <c r="D218" s="4">
        <f t="shared" si="32"/>
        <v>0</v>
      </c>
      <c r="E218" s="4">
        <f t="shared" si="40"/>
        <v>6300</v>
      </c>
      <c r="F218" s="4">
        <f t="shared" si="40"/>
        <v>6300</v>
      </c>
      <c r="G218" s="4">
        <f t="shared" si="33"/>
        <v>0</v>
      </c>
      <c r="H218" s="4">
        <f t="shared" si="41"/>
        <v>6300</v>
      </c>
      <c r="I218" s="4">
        <f t="shared" si="41"/>
        <v>6300</v>
      </c>
      <c r="J218" s="12"/>
      <c r="K218" s="19"/>
    </row>
    <row r="219" spans="1:11" ht="18.75">
      <c r="A219" s="2" t="s">
        <v>330</v>
      </c>
      <c r="B219" s="3" t="s">
        <v>305</v>
      </c>
      <c r="C219" s="3" t="s">
        <v>111</v>
      </c>
      <c r="D219" s="4">
        <f t="shared" si="32"/>
        <v>0</v>
      </c>
      <c r="E219" s="4">
        <f t="shared" si="40"/>
        <v>6300</v>
      </c>
      <c r="F219" s="4">
        <f t="shared" si="40"/>
        <v>6300</v>
      </c>
      <c r="G219" s="4">
        <f t="shared" si="33"/>
        <v>0</v>
      </c>
      <c r="H219" s="4">
        <f t="shared" si="41"/>
        <v>6300</v>
      </c>
      <c r="I219" s="4">
        <f t="shared" si="41"/>
        <v>6300</v>
      </c>
      <c r="J219" s="12"/>
      <c r="K219" s="19"/>
    </row>
    <row r="220" spans="1:11" ht="18.75">
      <c r="A220" s="2" t="s">
        <v>94</v>
      </c>
      <c r="B220" s="3" t="s">
        <v>10</v>
      </c>
      <c r="C220" s="3" t="s">
        <v>510</v>
      </c>
      <c r="D220" s="4">
        <f t="shared" si="32"/>
        <v>0</v>
      </c>
      <c r="E220" s="4">
        <f>E224</f>
        <v>6300</v>
      </c>
      <c r="F220" s="4">
        <f>F224</f>
        <v>6300</v>
      </c>
      <c r="G220" s="4">
        <f t="shared" si="33"/>
        <v>0</v>
      </c>
      <c r="H220" s="4">
        <f>H224</f>
        <v>6300</v>
      </c>
      <c r="I220" s="4">
        <f>I224</f>
        <v>6300</v>
      </c>
      <c r="J220" s="12"/>
      <c r="K220" s="19"/>
    </row>
    <row r="221" spans="1:11" ht="18.75">
      <c r="A221" s="2" t="s">
        <v>240</v>
      </c>
      <c r="B221" s="3" t="s">
        <v>102</v>
      </c>
      <c r="C221" s="3" t="s">
        <v>435</v>
      </c>
      <c r="D221" s="4">
        <f t="shared" si="32"/>
        <v>0</v>
      </c>
      <c r="E221" s="4">
        <f aca="true" t="shared" si="42" ref="E221:F223">E222</f>
        <v>6300</v>
      </c>
      <c r="F221" s="4">
        <f t="shared" si="42"/>
        <v>6300</v>
      </c>
      <c r="G221" s="4">
        <f t="shared" si="33"/>
        <v>0</v>
      </c>
      <c r="H221" s="4">
        <f aca="true" t="shared" si="43" ref="H221:I223">H222</f>
        <v>6300</v>
      </c>
      <c r="I221" s="4">
        <f t="shared" si="43"/>
        <v>6300</v>
      </c>
      <c r="J221" s="12"/>
      <c r="K221" s="19"/>
    </row>
    <row r="222" spans="1:11" ht="18.75">
      <c r="A222" s="2" t="s">
        <v>427</v>
      </c>
      <c r="B222" s="3" t="s">
        <v>191</v>
      </c>
      <c r="C222" s="3" t="s">
        <v>49</v>
      </c>
      <c r="D222" s="4">
        <f t="shared" si="32"/>
        <v>0</v>
      </c>
      <c r="E222" s="4">
        <f t="shared" si="42"/>
        <v>6300</v>
      </c>
      <c r="F222" s="4">
        <f t="shared" si="42"/>
        <v>6300</v>
      </c>
      <c r="G222" s="4">
        <f t="shared" si="33"/>
        <v>0</v>
      </c>
      <c r="H222" s="4">
        <f t="shared" si="43"/>
        <v>6300</v>
      </c>
      <c r="I222" s="4">
        <f t="shared" si="43"/>
        <v>6300</v>
      </c>
      <c r="J222" s="12"/>
      <c r="K222" s="19"/>
    </row>
    <row r="223" spans="1:11" ht="18.75">
      <c r="A223" s="2" t="s">
        <v>223</v>
      </c>
      <c r="B223" s="3" t="s">
        <v>60</v>
      </c>
      <c r="C223" s="3" t="s">
        <v>111</v>
      </c>
      <c r="D223" s="4">
        <f t="shared" si="32"/>
        <v>0</v>
      </c>
      <c r="E223" s="4">
        <f t="shared" si="42"/>
        <v>6300</v>
      </c>
      <c r="F223" s="4">
        <f t="shared" si="42"/>
        <v>6300</v>
      </c>
      <c r="G223" s="4">
        <f t="shared" si="33"/>
        <v>0</v>
      </c>
      <c r="H223" s="4">
        <f t="shared" si="43"/>
        <v>6300</v>
      </c>
      <c r="I223" s="4">
        <f t="shared" si="43"/>
        <v>6300</v>
      </c>
      <c r="J223" s="12"/>
      <c r="K223" s="19"/>
    </row>
    <row r="224" spans="1:11" ht="18.75">
      <c r="A224" s="2" t="s">
        <v>505</v>
      </c>
      <c r="B224" s="3" t="s">
        <v>285</v>
      </c>
      <c r="C224" s="3" t="s">
        <v>510</v>
      </c>
      <c r="D224" s="4">
        <f t="shared" si="32"/>
        <v>0</v>
      </c>
      <c r="E224" s="5">
        <v>6300</v>
      </c>
      <c r="F224" s="5">
        <v>6300</v>
      </c>
      <c r="G224" s="4">
        <f t="shared" si="33"/>
        <v>0</v>
      </c>
      <c r="H224" s="5">
        <v>6300</v>
      </c>
      <c r="I224" s="5">
        <v>6300</v>
      </c>
      <c r="J224" s="12"/>
      <c r="K224" s="19"/>
    </row>
    <row r="225" spans="1:11" ht="18.75">
      <c r="A225" s="2" t="s">
        <v>303</v>
      </c>
      <c r="B225" s="3" t="s">
        <v>399</v>
      </c>
      <c r="C225" s="3" t="s">
        <v>116</v>
      </c>
      <c r="D225" s="4">
        <f t="shared" si="32"/>
        <v>-110909</v>
      </c>
      <c r="E225" s="5"/>
      <c r="F225" s="5">
        <f>SUM('[1]Sheet2'!$F$6-F6)</f>
        <v>-110909</v>
      </c>
      <c r="G225" s="4">
        <f t="shared" si="33"/>
        <v>-102122.15999999968</v>
      </c>
      <c r="H225" s="5"/>
      <c r="I225" s="5">
        <f>SUM('[1]Sheet2'!$I$6-I6)</f>
        <v>-102122.15999999968</v>
      </c>
      <c r="J225" s="12"/>
      <c r="K225" s="19"/>
    </row>
    <row r="226" spans="1:11" ht="12.75">
      <c r="A226" s="2" t="s">
        <v>355</v>
      </c>
      <c r="B226" s="3" t="s">
        <v>15</v>
      </c>
      <c r="C226" s="3" t="s">
        <v>18</v>
      </c>
      <c r="D226" s="4">
        <f t="shared" si="32"/>
        <v>210677.69</v>
      </c>
      <c r="E226" s="4"/>
      <c r="F226" s="4">
        <v>210677.69</v>
      </c>
      <c r="G226" s="4">
        <f t="shared" si="33"/>
        <v>210677.69</v>
      </c>
      <c r="H226" s="5"/>
      <c r="I226" s="4">
        <v>210677.69</v>
      </c>
      <c r="J226" s="12"/>
      <c r="K226" s="19"/>
    </row>
    <row r="227" spans="1:11" ht="12.75">
      <c r="A227" s="2" t="s">
        <v>19</v>
      </c>
      <c r="B227" s="3" t="s">
        <v>351</v>
      </c>
      <c r="C227" s="3" t="s">
        <v>426</v>
      </c>
      <c r="D227" s="4">
        <f t="shared" si="32"/>
        <v>115557.79</v>
      </c>
      <c r="E227" s="5"/>
      <c r="F227" s="5">
        <v>115557.79</v>
      </c>
      <c r="G227" s="4">
        <f t="shared" si="33"/>
        <v>115557.79</v>
      </c>
      <c r="H227" s="5"/>
      <c r="I227" s="5">
        <v>115557.79</v>
      </c>
      <c r="J227" s="12"/>
      <c r="K227" s="19"/>
    </row>
    <row r="228" spans="1:11" ht="12.75">
      <c r="A228" s="2" t="s">
        <v>319</v>
      </c>
      <c r="B228" s="3" t="s">
        <v>72</v>
      </c>
      <c r="C228" s="3" t="s">
        <v>489</v>
      </c>
      <c r="D228" s="4">
        <f t="shared" si="32"/>
        <v>95119.90000000001</v>
      </c>
      <c r="E228" s="5"/>
      <c r="F228" s="5">
        <f>SUM(F226-F227)</f>
        <v>95119.90000000001</v>
      </c>
      <c r="G228" s="4">
        <f t="shared" si="33"/>
        <v>95119.90000000001</v>
      </c>
      <c r="H228" s="5"/>
      <c r="I228" s="5">
        <f>SUM(I226-I227)</f>
        <v>95119.90000000001</v>
      </c>
      <c r="J228" s="12"/>
      <c r="K228" s="19"/>
    </row>
    <row r="229" spans="1:11" ht="12.75">
      <c r="A229" s="2" t="s">
        <v>128</v>
      </c>
      <c r="B229" s="3" t="s">
        <v>273</v>
      </c>
      <c r="C229" s="3" t="s">
        <v>328</v>
      </c>
      <c r="D229" s="4">
        <v>99768.69</v>
      </c>
      <c r="E229" s="5"/>
      <c r="F229" s="4">
        <v>99768.69</v>
      </c>
      <c r="G229" s="4">
        <f t="shared" si="33"/>
        <v>108555.53000000026</v>
      </c>
      <c r="H229" s="5"/>
      <c r="I229" s="4">
        <f>SUM('[1]Sheet2'!$I$6+210677.69-I6)</f>
        <v>108555.53000000026</v>
      </c>
      <c r="J229" s="12"/>
      <c r="K229" s="19"/>
    </row>
    <row r="230" spans="1:11" ht="12.75">
      <c r="A230" s="2" t="s">
        <v>334</v>
      </c>
      <c r="B230" s="3" t="s">
        <v>34</v>
      </c>
      <c r="C230" s="3" t="s">
        <v>426</v>
      </c>
      <c r="D230" s="5">
        <v>97521.07</v>
      </c>
      <c r="E230" s="5"/>
      <c r="F230" s="5">
        <v>97521.07</v>
      </c>
      <c r="G230" s="5">
        <v>97521.07</v>
      </c>
      <c r="H230" s="5"/>
      <c r="I230" s="5">
        <v>97521.07</v>
      </c>
      <c r="J230" s="12"/>
      <c r="K230" s="19"/>
    </row>
    <row r="231" spans="1:11" ht="12.75">
      <c r="A231" s="2" t="s">
        <v>32</v>
      </c>
      <c r="B231" s="3" t="s">
        <v>336</v>
      </c>
      <c r="C231" s="3" t="s">
        <v>489</v>
      </c>
      <c r="D231" s="5">
        <f>SUM(D229-D230)</f>
        <v>2247.6199999999953</v>
      </c>
      <c r="E231" s="5"/>
      <c r="F231" s="5">
        <f>SUM(F229-F230)</f>
        <v>2247.6199999999953</v>
      </c>
      <c r="G231" s="4">
        <f t="shared" si="33"/>
        <v>11034.460000000254</v>
      </c>
      <c r="H231" s="5"/>
      <c r="I231" s="5">
        <f>SUM(I229-I230)</f>
        <v>11034.460000000254</v>
      </c>
      <c r="J231" s="12"/>
      <c r="K231" s="19"/>
    </row>
    <row r="232" spans="1:11" ht="12.75">
      <c r="A232" s="6"/>
      <c r="B232" s="6"/>
      <c r="C232" s="6"/>
      <c r="D232" s="6"/>
      <c r="E232" s="6"/>
      <c r="F232" s="6"/>
      <c r="G232" s="6"/>
      <c r="H232" s="6"/>
      <c r="I232" s="7"/>
      <c r="J232" s="12"/>
      <c r="K232" s="19"/>
    </row>
    <row r="233" spans="1:11" ht="12.75">
      <c r="A233" s="20" t="s">
        <v>521</v>
      </c>
      <c r="B233" s="20"/>
      <c r="C233" s="20"/>
      <c r="D233" s="6"/>
      <c r="E233" s="6"/>
      <c r="F233" s="6"/>
      <c r="G233" s="6"/>
      <c r="H233" s="6"/>
      <c r="I233" s="8" t="s">
        <v>380</v>
      </c>
      <c r="J233" s="12"/>
      <c r="K233" s="19"/>
    </row>
    <row r="234" spans="1:11" ht="15">
      <c r="A234" s="6"/>
      <c r="B234" s="6"/>
      <c r="C234" s="6"/>
      <c r="D234" s="6"/>
      <c r="E234" s="6"/>
      <c r="F234" s="6"/>
      <c r="G234" s="6"/>
      <c r="H234" s="6"/>
      <c r="I234" s="9"/>
      <c r="J234" s="12"/>
      <c r="K234" s="19"/>
    </row>
    <row r="235" spans="1:11" ht="12.75">
      <c r="A235" s="20" t="s">
        <v>516</v>
      </c>
      <c r="B235" s="20"/>
      <c r="C235" s="20"/>
      <c r="D235" s="6"/>
      <c r="E235" s="6"/>
      <c r="F235" s="6"/>
      <c r="G235" s="6"/>
      <c r="H235" s="6"/>
      <c r="I235" s="8"/>
      <c r="J235" s="12"/>
      <c r="K235" s="19"/>
    </row>
    <row r="236" spans="1:11" ht="15">
      <c r="A236" s="6"/>
      <c r="B236" s="6"/>
      <c r="C236" s="6"/>
      <c r="D236" s="6"/>
      <c r="E236" s="6"/>
      <c r="F236" s="6"/>
      <c r="G236" s="6"/>
      <c r="H236" s="6"/>
      <c r="I236" s="10"/>
      <c r="J236" s="12"/>
      <c r="K236" s="19"/>
    </row>
    <row r="237" spans="1:11" ht="12.75">
      <c r="A237" s="6"/>
      <c r="B237" s="6"/>
      <c r="C237" s="6"/>
      <c r="D237" s="6"/>
      <c r="E237" s="6"/>
      <c r="F237" s="6"/>
      <c r="G237" s="6"/>
      <c r="H237" s="6"/>
      <c r="I237" s="11"/>
      <c r="J237" s="12"/>
      <c r="K237" s="19"/>
    </row>
    <row r="238" spans="1:11" ht="15">
      <c r="A238" s="6"/>
      <c r="B238" s="6"/>
      <c r="C238" s="6"/>
      <c r="D238" s="6"/>
      <c r="E238" s="6"/>
      <c r="F238" s="6"/>
      <c r="G238" s="6"/>
      <c r="H238" s="6"/>
      <c r="I238" s="10"/>
      <c r="J238" s="12"/>
      <c r="K238" s="19"/>
    </row>
    <row r="239" spans="1:11" ht="12.75">
      <c r="A239" s="6"/>
      <c r="B239" s="6"/>
      <c r="C239" s="6"/>
      <c r="D239" s="6"/>
      <c r="E239" s="6"/>
      <c r="F239" s="6"/>
      <c r="G239" s="6"/>
      <c r="H239" s="6"/>
      <c r="I239" s="6"/>
      <c r="J239" s="12"/>
      <c r="K239" s="19"/>
    </row>
    <row r="240" spans="1:11" ht="12.75">
      <c r="A240" s="6"/>
      <c r="B240" s="6"/>
      <c r="C240" s="6"/>
      <c r="D240" s="6"/>
      <c r="E240" s="6"/>
      <c r="F240" s="6"/>
      <c r="G240" s="6"/>
      <c r="H240" s="6"/>
      <c r="I240" s="6"/>
      <c r="J240" s="12"/>
      <c r="K240" s="19"/>
    </row>
    <row r="241" spans="1:11" ht="12.75">
      <c r="A241" s="6"/>
      <c r="B241" s="6"/>
      <c r="C241" s="6"/>
      <c r="D241" s="6"/>
      <c r="E241" s="6"/>
      <c r="F241" s="6"/>
      <c r="G241" s="6"/>
      <c r="H241" s="6"/>
      <c r="I241" s="6"/>
      <c r="J241" s="12"/>
      <c r="K241" s="19"/>
    </row>
    <row r="242" spans="10:11" ht="12.75">
      <c r="J242" s="12"/>
      <c r="K242" s="19"/>
    </row>
    <row r="243" spans="10:11" ht="12.75">
      <c r="J243" s="12"/>
      <c r="K243" s="19"/>
    </row>
    <row r="244" spans="10:11" ht="12.75">
      <c r="J244" s="12"/>
      <c r="K244" s="19"/>
    </row>
    <row r="245" spans="10:11" ht="12.75">
      <c r="J245" s="12"/>
      <c r="K245" s="19"/>
    </row>
    <row r="246" spans="10:11" ht="12.75">
      <c r="J246" s="12"/>
      <c r="K246" s="19"/>
    </row>
    <row r="247" spans="10:11" ht="12.75">
      <c r="J247" s="12"/>
      <c r="K247" s="19"/>
    </row>
    <row r="248" spans="10:11" ht="12.75">
      <c r="J248" s="12"/>
      <c r="K248" s="19"/>
    </row>
    <row r="249" spans="10:11" ht="12.75">
      <c r="J249" s="12"/>
      <c r="K249" s="19"/>
    </row>
    <row r="250" spans="10:11" ht="12.75">
      <c r="J250" s="12"/>
      <c r="K250" s="19"/>
    </row>
    <row r="251" spans="10:11" ht="12.75">
      <c r="J251" s="12"/>
      <c r="K251" s="19"/>
    </row>
    <row r="252" spans="10:11" ht="12.75">
      <c r="J252" s="12"/>
      <c r="K252" s="19"/>
    </row>
    <row r="253" spans="10:11" ht="12.75">
      <c r="J253" s="12"/>
      <c r="K253" s="19"/>
    </row>
    <row r="254" spans="10:11" ht="12.75">
      <c r="J254" s="12"/>
      <c r="K254" s="19"/>
    </row>
    <row r="255" spans="10:11" ht="12.75">
      <c r="J255" s="12"/>
      <c r="K255" s="19"/>
    </row>
    <row r="256" spans="10:11" ht="12.75">
      <c r="J256" s="12"/>
      <c r="K256" s="19"/>
    </row>
    <row r="257" spans="10:11" ht="12.75">
      <c r="J257" s="12"/>
      <c r="K257" s="19"/>
    </row>
    <row r="258" spans="10:11" ht="12.75">
      <c r="J258" s="12"/>
      <c r="K258" s="19"/>
    </row>
    <row r="259" spans="10:11" ht="12.75">
      <c r="J259" s="12"/>
      <c r="K259" s="19"/>
    </row>
    <row r="260" spans="10:11" ht="12.75">
      <c r="J260" s="12"/>
      <c r="K260" s="19"/>
    </row>
    <row r="261" spans="10:11" ht="12.75">
      <c r="J261" s="12"/>
      <c r="K261" s="19"/>
    </row>
    <row r="262" spans="10:11" ht="12.75">
      <c r="J262" s="12"/>
      <c r="K262" s="19"/>
    </row>
    <row r="263" spans="10:11" ht="12.75">
      <c r="J263" s="12"/>
      <c r="K263" s="19"/>
    </row>
    <row r="264" spans="10:11" ht="12.75">
      <c r="J264" s="12"/>
      <c r="K264" s="19"/>
    </row>
    <row r="265" spans="10:11" ht="12.75">
      <c r="J265" s="12"/>
      <c r="K265" s="19"/>
    </row>
    <row r="266" spans="10:11" ht="12.75">
      <c r="J266" s="12"/>
      <c r="K266" s="19"/>
    </row>
    <row r="267" spans="10:11" ht="12.75">
      <c r="J267" s="12"/>
      <c r="K267" s="19"/>
    </row>
    <row r="268" spans="10:11" ht="12.75">
      <c r="J268" s="12"/>
      <c r="K268" s="19"/>
    </row>
    <row r="269" spans="10:11" ht="12.75">
      <c r="J269" s="12"/>
      <c r="K269" s="19"/>
    </row>
    <row r="270" spans="10:11" ht="12.75">
      <c r="J270" s="12"/>
      <c r="K270" s="19"/>
    </row>
    <row r="271" spans="10:11" ht="12.75">
      <c r="J271" s="12"/>
      <c r="K271" s="19"/>
    </row>
    <row r="272" spans="10:11" ht="12.75">
      <c r="J272" s="12"/>
      <c r="K272" s="19"/>
    </row>
    <row r="273" spans="10:11" ht="12.75">
      <c r="J273" s="12"/>
      <c r="K273" s="19"/>
    </row>
    <row r="274" spans="10:11" ht="12.75">
      <c r="J274" s="12"/>
      <c r="K274" s="19"/>
    </row>
    <row r="275" spans="10:11" ht="12.75">
      <c r="J275" s="12"/>
      <c r="K275" s="19"/>
    </row>
    <row r="276" spans="10:11" ht="12.75">
      <c r="J276" s="12"/>
      <c r="K276" s="19"/>
    </row>
    <row r="277" spans="10:11" ht="12.75">
      <c r="J277" s="12"/>
      <c r="K277" s="19"/>
    </row>
    <row r="278" spans="10:11" ht="12.75">
      <c r="J278" s="12"/>
      <c r="K278" s="19"/>
    </row>
    <row r="279" spans="10:11" ht="12.75">
      <c r="J279" s="12"/>
      <c r="K279" s="19"/>
    </row>
    <row r="280" spans="10:11" ht="12.75">
      <c r="J280" s="12"/>
      <c r="K280" s="19"/>
    </row>
    <row r="281" spans="10:11" ht="12.75">
      <c r="J281" s="12"/>
      <c r="K281" s="19"/>
    </row>
    <row r="282" spans="10:11" ht="12.75">
      <c r="J282" s="12"/>
      <c r="K282" s="19"/>
    </row>
    <row r="283" spans="10:11" ht="12.75">
      <c r="J283" s="12"/>
      <c r="K283" s="19"/>
    </row>
    <row r="284" spans="10:11" ht="12.75">
      <c r="J284" s="12"/>
      <c r="K284" s="19"/>
    </row>
  </sheetData>
  <sheetProtection insertRows="0"/>
  <mergeCells count="6">
    <mergeCell ref="A233:C233"/>
    <mergeCell ref="A235:C235"/>
    <mergeCell ref="A1:I1"/>
    <mergeCell ref="A2:I2"/>
    <mergeCell ref="A3:I3"/>
    <mergeCell ref="A4:I4"/>
  </mergeCells>
  <printOptions gridLines="1"/>
  <pageMargins left="0.5905511811023623" right="0.1968503937007874" top="0.4330708661417323" bottom="0.2362204724409449" header="0.15748031496062992" footer="0.2362204724409449"/>
  <pageSetup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2014-01-17T11:08:11Z</cp:lastPrinted>
  <dcterms:created xsi:type="dcterms:W3CDTF">2012-03-16T04:57:55Z</dcterms:created>
  <dcterms:modified xsi:type="dcterms:W3CDTF">2014-06-04T06:40:12Z</dcterms:modified>
  <cp:category/>
  <cp:version/>
  <cp:contentType/>
  <cp:contentStatus/>
</cp:coreProperties>
</file>